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45601\Desktop\VL udbetalingsmateriale\"/>
    </mc:Choice>
  </mc:AlternateContent>
  <xr:revisionPtr revIDLastSave="0" documentId="13_ncr:1_{43278F73-52D4-446E-BE7C-EED476C0CF0D}" xr6:coauthVersionLast="36" xr6:coauthVersionMax="36" xr10:uidLastSave="{00000000-0000-0000-0000-000000000000}"/>
  <bookViews>
    <workbookView xWindow="0" yWindow="0" windowWidth="25365" windowHeight="11070" xr2:uid="{00000000-000D-0000-FFFF-FFFF00000000}"/>
  </bookViews>
  <sheets>
    <sheet name="LØNBEREGNING" sheetId="3" r:id="rId1"/>
  </sheets>
  <calcPr calcId="191029"/>
</workbook>
</file>

<file path=xl/calcChain.xml><?xml version="1.0" encoding="utf-8"?>
<calcChain xmlns="http://schemas.openxmlformats.org/spreadsheetml/2006/main">
  <c r="B130" i="3" l="1"/>
  <c r="B83" i="3"/>
  <c r="B36" i="3"/>
  <c r="B221" i="3" l="1"/>
  <c r="M219" i="3"/>
  <c r="L219" i="3"/>
  <c r="K219" i="3"/>
  <c r="J219" i="3"/>
  <c r="I219" i="3"/>
  <c r="H219" i="3"/>
  <c r="G219" i="3"/>
  <c r="F219" i="3"/>
  <c r="E219" i="3"/>
  <c r="D219" i="3"/>
  <c r="C219" i="3"/>
  <c r="N219" i="3" s="1"/>
  <c r="B219" i="3"/>
  <c r="N214" i="3"/>
  <c r="B235" i="3" s="1"/>
  <c r="M214" i="3"/>
  <c r="L214" i="3"/>
  <c r="K214" i="3"/>
  <c r="J214" i="3"/>
  <c r="I214" i="3"/>
  <c r="H214" i="3"/>
  <c r="G214" i="3"/>
  <c r="F214" i="3"/>
  <c r="E214" i="3"/>
  <c r="D214" i="3"/>
  <c r="C214" i="3"/>
  <c r="B214" i="3"/>
  <c r="N213" i="3"/>
  <c r="L211" i="3"/>
  <c r="L216" i="3" s="1"/>
  <c r="K211" i="3"/>
  <c r="K216" i="3" s="1"/>
  <c r="J211" i="3"/>
  <c r="J216" i="3" s="1"/>
  <c r="N209" i="3"/>
  <c r="N208" i="3"/>
  <c r="N207" i="3"/>
  <c r="M205" i="3"/>
  <c r="M211" i="3" s="1"/>
  <c r="M216" i="3" s="1"/>
  <c r="L205" i="3"/>
  <c r="K205" i="3"/>
  <c r="J205" i="3"/>
  <c r="I205" i="3"/>
  <c r="I211" i="3" s="1"/>
  <c r="I216" i="3" s="1"/>
  <c r="H205" i="3"/>
  <c r="H211" i="3" s="1"/>
  <c r="H216" i="3" s="1"/>
  <c r="G205" i="3"/>
  <c r="F205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N200" i="3"/>
  <c r="N199" i="3"/>
  <c r="B175" i="3"/>
  <c r="N173" i="3"/>
  <c r="B190" i="3" s="1"/>
  <c r="M173" i="3"/>
  <c r="L173" i="3"/>
  <c r="K173" i="3"/>
  <c r="J173" i="3"/>
  <c r="I173" i="3"/>
  <c r="H173" i="3"/>
  <c r="G173" i="3"/>
  <c r="F173" i="3"/>
  <c r="E173" i="3"/>
  <c r="D173" i="3"/>
  <c r="C173" i="3"/>
  <c r="B173" i="3"/>
  <c r="B170" i="3"/>
  <c r="N168" i="3"/>
  <c r="B189" i="3" s="1"/>
  <c r="M168" i="3"/>
  <c r="L168" i="3"/>
  <c r="K168" i="3"/>
  <c r="J168" i="3"/>
  <c r="I168" i="3"/>
  <c r="H168" i="3"/>
  <c r="G168" i="3"/>
  <c r="F168" i="3"/>
  <c r="E168" i="3"/>
  <c r="D168" i="3"/>
  <c r="C168" i="3"/>
  <c r="B168" i="3"/>
  <c r="N167" i="3"/>
  <c r="M165" i="3"/>
  <c r="M170" i="3" s="1"/>
  <c r="L165" i="3"/>
  <c r="L170" i="3" s="1"/>
  <c r="N163" i="3"/>
  <c r="N162" i="3"/>
  <c r="N161" i="3"/>
  <c r="M159" i="3"/>
  <c r="L159" i="3"/>
  <c r="K159" i="3"/>
  <c r="J159" i="3"/>
  <c r="I159" i="3"/>
  <c r="H159" i="3"/>
  <c r="B159" i="3"/>
  <c r="B165" i="3" s="1"/>
  <c r="M156" i="3"/>
  <c r="L156" i="3"/>
  <c r="K156" i="3"/>
  <c r="K165" i="3" s="1"/>
  <c r="K170" i="3" s="1"/>
  <c r="J156" i="3"/>
  <c r="J165" i="3" s="1"/>
  <c r="J170" i="3" s="1"/>
  <c r="I156" i="3"/>
  <c r="I165" i="3" s="1"/>
  <c r="I170" i="3" s="1"/>
  <c r="H156" i="3"/>
  <c r="H165" i="3" s="1"/>
  <c r="H170" i="3" s="1"/>
  <c r="G156" i="3"/>
  <c r="G159" i="3" s="1"/>
  <c r="F156" i="3"/>
  <c r="F159" i="3" s="1"/>
  <c r="E156" i="3"/>
  <c r="D156" i="3"/>
  <c r="C156" i="3"/>
  <c r="B156" i="3"/>
  <c r="N154" i="3"/>
  <c r="N153" i="3"/>
  <c r="B129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E124" i="3"/>
  <c r="D124" i="3"/>
  <c r="C124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N122" i="3" s="1"/>
  <c r="B143" i="3" s="1"/>
  <c r="N121" i="3"/>
  <c r="C119" i="3"/>
  <c r="B119" i="3"/>
  <c r="B124" i="3" s="1"/>
  <c r="N117" i="3"/>
  <c r="N116" i="3"/>
  <c r="N115" i="3"/>
  <c r="M113" i="3"/>
  <c r="L113" i="3"/>
  <c r="K113" i="3"/>
  <c r="J113" i="3"/>
  <c r="I113" i="3"/>
  <c r="E113" i="3"/>
  <c r="E119" i="3" s="1"/>
  <c r="D113" i="3"/>
  <c r="D119" i="3" s="1"/>
  <c r="C113" i="3"/>
  <c r="B113" i="3"/>
  <c r="M110" i="3"/>
  <c r="L110" i="3"/>
  <c r="K110" i="3"/>
  <c r="K119" i="3" s="1"/>
  <c r="K124" i="3" s="1"/>
  <c r="J110" i="3"/>
  <c r="J119" i="3" s="1"/>
  <c r="J124" i="3" s="1"/>
  <c r="I110" i="3"/>
  <c r="I119" i="3" s="1"/>
  <c r="I124" i="3" s="1"/>
  <c r="H110" i="3"/>
  <c r="G110" i="3"/>
  <c r="F110" i="3"/>
  <c r="E110" i="3"/>
  <c r="D110" i="3"/>
  <c r="C110" i="3"/>
  <c r="B110" i="3"/>
  <c r="N108" i="3"/>
  <c r="N107" i="3"/>
  <c r="B82" i="3"/>
  <c r="M80" i="3"/>
  <c r="N80" i="3" s="1"/>
  <c r="L80" i="3"/>
  <c r="K80" i="3"/>
  <c r="J80" i="3"/>
  <c r="I80" i="3"/>
  <c r="H80" i="3"/>
  <c r="G80" i="3"/>
  <c r="F80" i="3"/>
  <c r="E80" i="3"/>
  <c r="D80" i="3"/>
  <c r="C80" i="3"/>
  <c r="B80" i="3"/>
  <c r="H77" i="3"/>
  <c r="G77" i="3"/>
  <c r="M75" i="3"/>
  <c r="L75" i="3"/>
  <c r="K75" i="3"/>
  <c r="J75" i="3"/>
  <c r="I75" i="3"/>
  <c r="H75" i="3"/>
  <c r="G75" i="3"/>
  <c r="F75" i="3"/>
  <c r="E75" i="3"/>
  <c r="D75" i="3"/>
  <c r="N75" i="3" s="1"/>
  <c r="B96" i="3" s="1"/>
  <c r="C75" i="3"/>
  <c r="B75" i="3"/>
  <c r="N74" i="3"/>
  <c r="F72" i="3"/>
  <c r="F77" i="3" s="1"/>
  <c r="E72" i="3"/>
  <c r="E77" i="3" s="1"/>
  <c r="D72" i="3"/>
  <c r="D77" i="3" s="1"/>
  <c r="C72" i="3"/>
  <c r="C77" i="3" s="1"/>
  <c r="B72" i="3"/>
  <c r="N70" i="3"/>
  <c r="N69" i="3"/>
  <c r="N68" i="3"/>
  <c r="M66" i="3"/>
  <c r="H66" i="3"/>
  <c r="H72" i="3" s="1"/>
  <c r="G66" i="3"/>
  <c r="G72" i="3" s="1"/>
  <c r="F66" i="3"/>
  <c r="E66" i="3"/>
  <c r="D66" i="3"/>
  <c r="C66" i="3"/>
  <c r="B66" i="3"/>
  <c r="M63" i="3"/>
  <c r="M72" i="3" s="1"/>
  <c r="M77" i="3" s="1"/>
  <c r="L63" i="3"/>
  <c r="K63" i="3"/>
  <c r="J63" i="3"/>
  <c r="I63" i="3"/>
  <c r="H63" i="3"/>
  <c r="G63" i="3"/>
  <c r="F63" i="3"/>
  <c r="E63" i="3"/>
  <c r="D63" i="3"/>
  <c r="C63" i="3"/>
  <c r="B63" i="3"/>
  <c r="N61" i="3"/>
  <c r="N60" i="3"/>
  <c r="B50" i="3"/>
  <c r="B35" i="3"/>
  <c r="M33" i="3"/>
  <c r="L33" i="3"/>
  <c r="K33" i="3"/>
  <c r="J33" i="3"/>
  <c r="I33" i="3"/>
  <c r="H33" i="3"/>
  <c r="G33" i="3"/>
  <c r="N33" i="3" s="1"/>
  <c r="B39" i="3" s="1"/>
  <c r="F33" i="3"/>
  <c r="E33" i="3"/>
  <c r="D33" i="3"/>
  <c r="C33" i="3"/>
  <c r="B33" i="3"/>
  <c r="M28" i="3"/>
  <c r="L28" i="3"/>
  <c r="K28" i="3"/>
  <c r="J28" i="3"/>
  <c r="I28" i="3"/>
  <c r="H28" i="3"/>
  <c r="G28" i="3"/>
  <c r="F28" i="3"/>
  <c r="E28" i="3"/>
  <c r="D28" i="3"/>
  <c r="C28" i="3"/>
  <c r="B28" i="3"/>
  <c r="N27" i="3"/>
  <c r="I25" i="3"/>
  <c r="I30" i="3" s="1"/>
  <c r="H25" i="3"/>
  <c r="H30" i="3" s="1"/>
  <c r="G25" i="3"/>
  <c r="G30" i="3" s="1"/>
  <c r="F25" i="3"/>
  <c r="F30" i="3" s="1"/>
  <c r="E25" i="3"/>
  <c r="E30" i="3" s="1"/>
  <c r="D25" i="3"/>
  <c r="D30" i="3" s="1"/>
  <c r="C25" i="3"/>
  <c r="C30" i="3" s="1"/>
  <c r="N23" i="3"/>
  <c r="N22" i="3"/>
  <c r="N21" i="3"/>
  <c r="K19" i="3"/>
  <c r="K25" i="3" s="1"/>
  <c r="J19" i="3"/>
  <c r="J25" i="3" s="1"/>
  <c r="I19" i="3"/>
  <c r="H19" i="3"/>
  <c r="G19" i="3"/>
  <c r="F19" i="3"/>
  <c r="E19" i="3"/>
  <c r="D19" i="3"/>
  <c r="C19" i="3"/>
  <c r="B19" i="3"/>
  <c r="M16" i="3"/>
  <c r="N16" i="3" s="1"/>
  <c r="L16" i="3"/>
  <c r="K16" i="3"/>
  <c r="J16" i="3"/>
  <c r="I16" i="3"/>
  <c r="H16" i="3"/>
  <c r="G16" i="3"/>
  <c r="F16" i="3"/>
  <c r="E16" i="3"/>
  <c r="D16" i="3"/>
  <c r="C16" i="3"/>
  <c r="B16" i="3"/>
  <c r="N14" i="3"/>
  <c r="N13" i="3"/>
  <c r="B86" i="3" l="1"/>
  <c r="B97" i="3"/>
  <c r="B98" i="3" s="1"/>
  <c r="F113" i="3"/>
  <c r="N110" i="3"/>
  <c r="B77" i="3"/>
  <c r="H113" i="3"/>
  <c r="H119" i="3" s="1"/>
  <c r="H124" i="3" s="1"/>
  <c r="C205" i="3"/>
  <c r="C211" i="3"/>
  <c r="C216" i="3" s="1"/>
  <c r="J30" i="3"/>
  <c r="E205" i="3"/>
  <c r="E211" i="3"/>
  <c r="E216" i="3" s="1"/>
  <c r="K30" i="3"/>
  <c r="F211" i="3"/>
  <c r="F216" i="3" s="1"/>
  <c r="G211" i="3"/>
  <c r="G216" i="3" s="1"/>
  <c r="D159" i="3"/>
  <c r="D165" i="3" s="1"/>
  <c r="D170" i="3" s="1"/>
  <c r="M19" i="3"/>
  <c r="M25" i="3" s="1"/>
  <c r="M30" i="3" s="1"/>
  <c r="I66" i="3"/>
  <c r="N63" i="3"/>
  <c r="G113" i="3"/>
  <c r="G119" i="3" s="1"/>
  <c r="G124" i="3" s="1"/>
  <c r="J66" i="3"/>
  <c r="J72" i="3" s="1"/>
  <c r="J77" i="3" s="1"/>
  <c r="K66" i="3"/>
  <c r="K72" i="3" s="1"/>
  <c r="K77" i="3" s="1"/>
  <c r="B236" i="3"/>
  <c r="B237" i="3" s="1"/>
  <c r="B225" i="3"/>
  <c r="L66" i="3"/>
  <c r="L72" i="3"/>
  <c r="L77" i="3" s="1"/>
  <c r="L119" i="3"/>
  <c r="L124" i="3" s="1"/>
  <c r="B205" i="3"/>
  <c r="N202" i="3"/>
  <c r="M119" i="3"/>
  <c r="M124" i="3" s="1"/>
  <c r="D205" i="3"/>
  <c r="D211" i="3"/>
  <c r="D216" i="3" s="1"/>
  <c r="C159" i="3"/>
  <c r="N159" i="3" s="1"/>
  <c r="N156" i="3"/>
  <c r="L19" i="3"/>
  <c r="N19" i="3" s="1"/>
  <c r="B25" i="3"/>
  <c r="E159" i="3"/>
  <c r="E165" i="3" s="1"/>
  <c r="E170" i="3" s="1"/>
  <c r="B191" i="3"/>
  <c r="N127" i="3"/>
  <c r="B179" i="3"/>
  <c r="F165" i="3"/>
  <c r="F170" i="3" s="1"/>
  <c r="N28" i="3"/>
  <c r="B49" i="3" s="1"/>
  <c r="B51" i="3" s="1"/>
  <c r="G165" i="3"/>
  <c r="G170" i="3" s="1"/>
  <c r="L25" i="3" l="1"/>
  <c r="L30" i="3" s="1"/>
  <c r="N66" i="3"/>
  <c r="I72" i="3"/>
  <c r="N113" i="3"/>
  <c r="F119" i="3"/>
  <c r="C165" i="3"/>
  <c r="N205" i="3"/>
  <c r="B211" i="3"/>
  <c r="B144" i="3"/>
  <c r="B145" i="3" s="1"/>
  <c r="B133" i="3"/>
  <c r="N25" i="3"/>
  <c r="B30" i="3"/>
  <c r="B45" i="3" l="1"/>
  <c r="N30" i="3"/>
  <c r="N211" i="3"/>
  <c r="B216" i="3"/>
  <c r="C170" i="3"/>
  <c r="N165" i="3"/>
  <c r="F124" i="3"/>
  <c r="N119" i="3"/>
  <c r="I77" i="3"/>
  <c r="N72" i="3"/>
  <c r="B46" i="3" l="1"/>
  <c r="B52" i="3"/>
  <c r="B53" i="3" s="1"/>
  <c r="N77" i="3"/>
  <c r="B92" i="3"/>
  <c r="B139" i="3"/>
  <c r="N124" i="3"/>
  <c r="N170" i="3"/>
  <c r="B176" i="3" s="1"/>
  <c r="B185" i="3"/>
  <c r="B231" i="3"/>
  <c r="N216" i="3"/>
  <c r="B222" i="3" s="1"/>
  <c r="B40" i="3"/>
  <c r="B38" i="3"/>
  <c r="B41" i="3" s="1"/>
  <c r="B224" i="3" l="1"/>
  <c r="B227" i="3" s="1"/>
  <c r="B226" i="3"/>
  <c r="B192" i="3"/>
  <c r="B193" i="3" s="1"/>
  <c r="B186" i="3"/>
  <c r="B134" i="3"/>
  <c r="B132" i="3"/>
  <c r="B135" i="3" s="1"/>
  <c r="B99" i="3"/>
  <c r="B100" i="3" s="1"/>
  <c r="B93" i="3"/>
  <c r="B87" i="3"/>
  <c r="B85" i="3"/>
  <c r="B88" i="3" s="1"/>
  <c r="B238" i="3"/>
  <c r="B239" i="3" s="1"/>
  <c r="B232" i="3"/>
  <c r="B180" i="3"/>
  <c r="B178" i="3"/>
  <c r="B181" i="3" s="1"/>
  <c r="B146" i="3"/>
  <c r="B147" i="3" s="1"/>
  <c r="B140" i="3"/>
  <c r="C55" i="3"/>
  <c r="B55" i="3"/>
  <c r="C149" i="3" l="1"/>
  <c r="B149" i="3"/>
  <c r="B102" i="3"/>
  <c r="C102" i="3"/>
  <c r="C195" i="3"/>
  <c r="B195" i="3"/>
  <c r="C241" i="3"/>
  <c r="B241" i="3"/>
</calcChain>
</file>

<file path=xl/sharedStrings.xml><?xml version="1.0" encoding="utf-8"?>
<sst xmlns="http://schemas.openxmlformats.org/spreadsheetml/2006/main" count="387" uniqueCount="66">
  <si>
    <t>I alt</t>
  </si>
  <si>
    <t>Løn i alt</t>
  </si>
  <si>
    <t xml:space="preserve"> </t>
  </si>
  <si>
    <t>Medarbejdernavn</t>
  </si>
  <si>
    <t>Januar</t>
  </si>
  <si>
    <t>Februar</t>
  </si>
  <si>
    <t>Marts</t>
  </si>
  <si>
    <t>April</t>
  </si>
  <si>
    <t>Juni</t>
  </si>
  <si>
    <t>Juli</t>
  </si>
  <si>
    <t>August</t>
  </si>
  <si>
    <t>Gratialer, provisioner, andre ikke-overenskomstmæssige ydelser, fri bil, telefon, fri kost og logi, personalegoder mm.</t>
  </si>
  <si>
    <t>Må ikke medregnes</t>
  </si>
  <si>
    <t>Pensionsbidrag (arbejdsgivers)</t>
  </si>
  <si>
    <t>Hentes automatisk fra tabel ovenfor</t>
  </si>
  <si>
    <t>Indtast manuelt</t>
  </si>
  <si>
    <t>Beregnes automatisk</t>
  </si>
  <si>
    <t>ÅR</t>
  </si>
  <si>
    <t>Skal der ske yderlig nedskrivning i forhold til de faktiske lønomkostninger</t>
  </si>
  <si>
    <t xml:space="preserve">De gule felter skal udfyldes - De grå felter beregnes automatisk </t>
  </si>
  <si>
    <t>Udfyld kun de gule felter i de år og måneder, hvor der er registreret timer</t>
  </si>
  <si>
    <t>Indsæt én fane for hver medarbejder</t>
  </si>
  <si>
    <t>Værdierne i de blå felter skal overføres til bilagsoversigten</t>
  </si>
  <si>
    <t xml:space="preserve">Journal nr. </t>
  </si>
  <si>
    <t>Timer årsværk jf. tilskudsvejledningen</t>
  </si>
  <si>
    <t>Hvis medarbejderen i lønsedlen reguleres i løn og pension bagudrettet, skal beløbene periodiseres, se også vejledningen til skemaet.</t>
  </si>
  <si>
    <t>Skema til beregning af timesats</t>
  </si>
  <si>
    <t>Maj</t>
  </si>
  <si>
    <t>September</t>
  </si>
  <si>
    <t>Oktober</t>
  </si>
  <si>
    <t>November</t>
  </si>
  <si>
    <t>December</t>
  </si>
  <si>
    <t xml:space="preserve">Ferieberettiget løn </t>
  </si>
  <si>
    <t xml:space="preserve">Ferieberettiget tillæg </t>
  </si>
  <si>
    <t xml:space="preserve">Ferieberettiget Løn i alt </t>
  </si>
  <si>
    <t xml:space="preserve">Feriepenge optjent under ansættelsen på projektet. </t>
  </si>
  <si>
    <t xml:space="preserve">ATP *2 </t>
  </si>
  <si>
    <t>Antal timer per måned fra lønseddel</t>
  </si>
  <si>
    <t>Antal timer omregnet til standardårsværk per måned</t>
  </si>
  <si>
    <t>Timesats beregnet med omregnet standardårsværk</t>
  </si>
  <si>
    <t>Lønsats og beregning af lønudgift</t>
  </si>
  <si>
    <t>Hentes automatisk i tabel ovenfor</t>
  </si>
  <si>
    <t>Skemaets beregning af lønsats</t>
  </si>
  <si>
    <t>Lønsats der ansøges til jf. bilagsoversigten</t>
  </si>
  <si>
    <t xml:space="preserve">Difference </t>
  </si>
  <si>
    <t>Timetal til Bilagsoversigten</t>
  </si>
  <si>
    <t>Beregnet lønudgift i alt, til bilagsoversigten</t>
  </si>
  <si>
    <t>Nedskriv lønudgift i bilagsoversigten, hvis cellen er rød</t>
  </si>
  <si>
    <t>Kontrol af samlet lønudgift</t>
  </si>
  <si>
    <t>Lønudgift i alt jf. bilagsoversigt</t>
  </si>
  <si>
    <t>Faktisk afholdte lønudgifter i alt for året = maksimal udbetaling</t>
  </si>
  <si>
    <t>Nedskriv lønudgiften med beløbet, hvis cellen er rød</t>
  </si>
  <si>
    <t>Kontrol af pct. andel arbejdet på projektet i timer</t>
  </si>
  <si>
    <t>Timer i alt omregnet til årsværk i projektet</t>
  </si>
  <si>
    <t>Faktiske timer registreret på projektet</t>
  </si>
  <si>
    <t xml:space="preserve">Pct. andel af timer på projektet </t>
  </si>
  <si>
    <t>Maksimal udbetaling</t>
  </si>
  <si>
    <t>Nedskriv yderligere lønudgiften med beløbet hvis cellen er rød</t>
  </si>
  <si>
    <t xml:space="preserve">Feriepengesats 2,48 % </t>
  </si>
  <si>
    <t xml:space="preserve">Sociale ydelser- Hvis ikke oplyst er den 0 kr. </t>
  </si>
  <si>
    <t xml:space="preserve">Antal timer forundersøgelse / gennemførelse </t>
  </si>
  <si>
    <t>Antal timer detailprojektering</t>
  </si>
  <si>
    <t>Timer i alt</t>
  </si>
  <si>
    <t>b</t>
  </si>
  <si>
    <t>Opdateret 12-11-2024</t>
  </si>
  <si>
    <t>OBS Årsværket for 2022 og 2023 SKAL være 1626 timer - For 2024 og frem efter SKAL DEN VÆRE 1649.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</si>
</sst>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r_._-;\-* #,##0.00\ _k_r_._-;_-* &quot;-&quot;??\ _k_r_._-;_-@_-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9" fontId="5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Fill="1"/>
    <xf numFmtId="0" fontId="0" fillId="0" borderId="0" xfId="0"/>
    <xf numFmtId="0" fontId="4" fillId="0" borderId="0" xfId="0" applyFont="1"/>
    <xf numFmtId="0" fontId="0" fillId="4" borderId="1" xfId="0" applyFill="1" applyBorder="1" applyAlignment="1">
      <alignment horizontal="left" vertical="top"/>
    </xf>
    <xf numFmtId="4" fontId="7" fillId="0" borderId="0" xfId="0" applyNumberFormat="1" applyFont="1" applyFill="1"/>
    <xf numFmtId="4" fontId="0" fillId="0" borderId="0" xfId="0" applyNumberFormat="1" applyFill="1"/>
    <xf numFmtId="0" fontId="8" fillId="0" borderId="0" xfId="0" applyFont="1" applyFill="1"/>
    <xf numFmtId="0" fontId="0" fillId="4" borderId="1" xfId="0" applyFill="1" applyBorder="1"/>
    <xf numFmtId="17" fontId="0" fillId="4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0" fontId="0" fillId="4" borderId="1" xfId="0" applyFill="1" applyBorder="1" applyAlignment="1">
      <alignment wrapText="1"/>
    </xf>
    <xf numFmtId="4" fontId="0" fillId="4" borderId="0" xfId="0" applyNumberFormat="1" applyFill="1" applyBorder="1"/>
    <xf numFmtId="0" fontId="0" fillId="0" borderId="0" xfId="0" applyFill="1" applyBorder="1"/>
    <xf numFmtId="0" fontId="3" fillId="4" borderId="0" xfId="0" applyFont="1" applyFill="1" applyAlignment="1">
      <alignment vertical="top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vertical="top" wrapText="1"/>
    </xf>
    <xf numFmtId="4" fontId="0" fillId="3" borderId="1" xfId="0" applyNumberFormat="1" applyFont="1" applyFill="1" applyBorder="1" applyProtection="1">
      <protection locked="0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43" fontId="0" fillId="4" borderId="1" xfId="3" applyFont="1" applyFill="1" applyBorder="1" applyAlignment="1">
      <alignment horizontal="center"/>
    </xf>
    <xf numFmtId="0" fontId="9" fillId="5" borderId="0" xfId="0" applyFont="1" applyFill="1"/>
    <xf numFmtId="0" fontId="3" fillId="5" borderId="0" xfId="0" applyFont="1" applyFill="1"/>
    <xf numFmtId="0" fontId="4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4" borderId="1" xfId="0" applyFill="1" applyBorder="1" applyAlignment="1"/>
    <xf numFmtId="10" fontId="0" fillId="3" borderId="1" xfId="5" applyNumberFormat="1" applyFont="1" applyFill="1" applyBorder="1"/>
    <xf numFmtId="4" fontId="5" fillId="3" borderId="1" xfId="1" applyNumberFormat="1" applyFill="1" applyBorder="1"/>
    <xf numFmtId="4" fontId="5" fillId="3" borderId="1" xfId="1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11" fillId="4" borderId="0" xfId="3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0" fontId="9" fillId="4" borderId="1" xfId="0" applyFont="1" applyFill="1" applyBorder="1" applyAlignment="1">
      <alignment vertical="center"/>
    </xf>
    <xf numFmtId="4" fontId="3" fillId="5" borderId="1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vertical="top"/>
    </xf>
    <xf numFmtId="0" fontId="6" fillId="4" borderId="1" xfId="1" applyFont="1" applyFill="1" applyBorder="1" applyAlignment="1">
      <alignment wrapText="1"/>
    </xf>
    <xf numFmtId="0" fontId="6" fillId="4" borderId="1" xfId="1" applyFont="1" applyFill="1" applyBorder="1" applyAlignment="1">
      <alignment vertical="top" wrapText="1"/>
    </xf>
    <xf numFmtId="9" fontId="0" fillId="4" borderId="1" xfId="5" applyFont="1" applyFill="1" applyBorder="1"/>
    <xf numFmtId="4" fontId="0" fillId="0" borderId="0" xfId="0" applyNumberFormat="1"/>
    <xf numFmtId="0" fontId="0" fillId="0" borderId="0" xfId="0" applyFill="1" applyBorder="1" applyAlignment="1">
      <alignment vertical="center"/>
    </xf>
    <xf numFmtId="0" fontId="6" fillId="0" borderId="0" xfId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4" fontId="5" fillId="4" borderId="1" xfId="1" applyNumberFormat="1" applyFill="1" applyBorder="1"/>
    <xf numFmtId="0" fontId="12" fillId="0" borderId="0" xfId="0" applyFont="1"/>
    <xf numFmtId="0" fontId="2" fillId="0" borderId="0" xfId="0" applyFont="1"/>
    <xf numFmtId="0" fontId="13" fillId="0" borderId="0" xfId="0" applyFont="1"/>
    <xf numFmtId="0" fontId="14" fillId="0" borderId="0" xfId="0" applyFont="1"/>
    <xf numFmtId="0" fontId="0" fillId="4" borderId="1" xfId="0" applyFill="1" applyBorder="1" applyAlignment="1">
      <alignment horizontal="left" vertical="top" wrapText="1"/>
    </xf>
    <xf numFmtId="4" fontId="0" fillId="5" borderId="1" xfId="0" applyNumberFormat="1" applyFont="1" applyFill="1" applyBorder="1"/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" xfId="1" applyFont="1" applyFill="1" applyBorder="1" applyAlignment="1">
      <alignment horizontal="right"/>
    </xf>
    <xf numFmtId="0" fontId="5" fillId="3" borderId="3" xfId="1" applyFill="1" applyBorder="1" applyAlignment="1">
      <alignment horizontal="right"/>
    </xf>
    <xf numFmtId="0" fontId="5" fillId="3" borderId="2" xfId="1" applyFill="1" applyBorder="1" applyAlignment="1">
      <alignment horizontal="right"/>
    </xf>
    <xf numFmtId="0" fontId="3" fillId="0" borderId="0" xfId="0" applyFont="1" applyFill="1"/>
  </cellXfs>
  <cellStyles count="6">
    <cellStyle name="Komma" xfId="3" builtinId="3"/>
    <cellStyle name="Normal" xfId="0" builtinId="0"/>
    <cellStyle name="Normal 2" xfId="1" xr:uid="{00000000-0005-0000-0000-000002000000}"/>
    <cellStyle name="Normal 2 2" xfId="2" xr:uid="{00000000-0005-0000-0000-000003000000}"/>
    <cellStyle name="Normal 3" xfId="4" xr:uid="{2836076F-EEC5-4810-B8A3-6CE654B21B04}"/>
    <cellStyle name="Procent" xfId="5" builtinId="5"/>
  </cellStyles>
  <dxfs count="25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185738</xdr:colOff>
      <xdr:row>0</xdr:row>
      <xdr:rowOff>47625</xdr:rowOff>
    </xdr:from>
    <xdr:to>
      <xdr:col>11</xdr:col>
      <xdr:colOff>338196</xdr:colOff>
      <xdr:row>3</xdr:row>
      <xdr:rowOff>144303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955713F-B71B-4704-86C8-CF036BA38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9988" y="47625"/>
          <a:ext cx="3188552" cy="882491"/>
        </a:xfrm>
        <a:prstGeom prst="rect">
          <a:avLst/>
        </a:prstGeom>
      </xdr:spPr>
    </xdr:pic>
    <xdr:clientData/>
  </xdr:twoCellAnchor>
  <xdr:twoCellAnchor editAs="oneCell">
    <xdr:from>
      <xdr:col>11</xdr:col>
      <xdr:colOff>404811</xdr:colOff>
      <xdr:row>0</xdr:row>
      <xdr:rowOff>150999</xdr:rowOff>
    </xdr:from>
    <xdr:to>
      <xdr:col>15</xdr:col>
      <xdr:colOff>533398</xdr:colOff>
      <xdr:row>3</xdr:row>
      <xdr:rowOff>111441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EC0CCC12-AFF3-437A-AED7-819E8938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5155" y="150999"/>
          <a:ext cx="3771899" cy="746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V241"/>
  <sheetViews>
    <sheetView tabSelected="1" zoomScale="80" zoomScaleNormal="80" workbookViewId="0">
      <selection activeCell="S11" sqref="S11"/>
    </sheetView>
  </sheetViews>
  <sheetFormatPr defaultRowHeight="15" x14ac:dyDescent="0.25"/>
  <cols>
    <col min="1" max="1" width="60.85546875" style="4" customWidth="1"/>
    <col min="2" max="14" width="15.140625" style="4" customWidth="1"/>
    <col min="15" max="257" width="9.140625" style="4"/>
    <col min="258" max="258" width="27.7109375" style="4" bestFit="1" customWidth="1"/>
    <col min="259" max="264" width="10.140625" style="4" bestFit="1" customWidth="1"/>
    <col min="265" max="513" width="9.140625" style="4"/>
    <col min="514" max="514" width="27.7109375" style="4" bestFit="1" customWidth="1"/>
    <col min="515" max="520" width="10.140625" style="4" bestFit="1" customWidth="1"/>
    <col min="521" max="769" width="9.140625" style="4"/>
    <col min="770" max="770" width="27.7109375" style="4" bestFit="1" customWidth="1"/>
    <col min="771" max="776" width="10.140625" style="4" bestFit="1" customWidth="1"/>
    <col min="777" max="1025" width="9.140625" style="4"/>
    <col min="1026" max="1026" width="27.7109375" style="4" bestFit="1" customWidth="1"/>
    <col min="1027" max="1032" width="10.140625" style="4" bestFit="1" customWidth="1"/>
    <col min="1033" max="1281" width="9.140625" style="4"/>
    <col min="1282" max="1282" width="27.7109375" style="4" bestFit="1" customWidth="1"/>
    <col min="1283" max="1288" width="10.140625" style="4" bestFit="1" customWidth="1"/>
    <col min="1289" max="1537" width="9.140625" style="4"/>
    <col min="1538" max="1538" width="27.7109375" style="4" bestFit="1" customWidth="1"/>
    <col min="1539" max="1544" width="10.140625" style="4" bestFit="1" customWidth="1"/>
    <col min="1545" max="1793" width="9.140625" style="4"/>
    <col min="1794" max="1794" width="27.7109375" style="4" bestFit="1" customWidth="1"/>
    <col min="1795" max="1800" width="10.140625" style="4" bestFit="1" customWidth="1"/>
    <col min="1801" max="2049" width="9.140625" style="4"/>
    <col min="2050" max="2050" width="27.7109375" style="4" bestFit="1" customWidth="1"/>
    <col min="2051" max="2056" width="10.140625" style="4" bestFit="1" customWidth="1"/>
    <col min="2057" max="2305" width="9.140625" style="4"/>
    <col min="2306" max="2306" width="27.7109375" style="4" bestFit="1" customWidth="1"/>
    <col min="2307" max="2312" width="10.140625" style="4" bestFit="1" customWidth="1"/>
    <col min="2313" max="2561" width="9.140625" style="4"/>
    <col min="2562" max="2562" width="27.7109375" style="4" bestFit="1" customWidth="1"/>
    <col min="2563" max="2568" width="10.140625" style="4" bestFit="1" customWidth="1"/>
    <col min="2569" max="2817" width="9.140625" style="4"/>
    <col min="2818" max="2818" width="27.7109375" style="4" bestFit="1" customWidth="1"/>
    <col min="2819" max="2824" width="10.140625" style="4" bestFit="1" customWidth="1"/>
    <col min="2825" max="3073" width="9.140625" style="4"/>
    <col min="3074" max="3074" width="27.7109375" style="4" bestFit="1" customWidth="1"/>
    <col min="3075" max="3080" width="10.140625" style="4" bestFit="1" customWidth="1"/>
    <col min="3081" max="3329" width="9.140625" style="4"/>
    <col min="3330" max="3330" width="27.7109375" style="4" bestFit="1" customWidth="1"/>
    <col min="3331" max="3336" width="10.140625" style="4" bestFit="1" customWidth="1"/>
    <col min="3337" max="3585" width="9.140625" style="4"/>
    <col min="3586" max="3586" width="27.7109375" style="4" bestFit="1" customWidth="1"/>
    <col min="3587" max="3592" width="10.140625" style="4" bestFit="1" customWidth="1"/>
    <col min="3593" max="3841" width="9.140625" style="4"/>
    <col min="3842" max="3842" width="27.7109375" style="4" bestFit="1" customWidth="1"/>
    <col min="3843" max="3848" width="10.140625" style="4" bestFit="1" customWidth="1"/>
    <col min="3849" max="4097" width="9.140625" style="4"/>
    <col min="4098" max="4098" width="27.7109375" style="4" bestFit="1" customWidth="1"/>
    <col min="4099" max="4104" width="10.140625" style="4" bestFit="1" customWidth="1"/>
    <col min="4105" max="4353" width="9.140625" style="4"/>
    <col min="4354" max="4354" width="27.7109375" style="4" bestFit="1" customWidth="1"/>
    <col min="4355" max="4360" width="10.140625" style="4" bestFit="1" customWidth="1"/>
    <col min="4361" max="4609" width="9.140625" style="4"/>
    <col min="4610" max="4610" width="27.7109375" style="4" bestFit="1" customWidth="1"/>
    <col min="4611" max="4616" width="10.140625" style="4" bestFit="1" customWidth="1"/>
    <col min="4617" max="4865" width="9.140625" style="4"/>
    <col min="4866" max="4866" width="27.7109375" style="4" bestFit="1" customWidth="1"/>
    <col min="4867" max="4872" width="10.140625" style="4" bestFit="1" customWidth="1"/>
    <col min="4873" max="5121" width="9.140625" style="4"/>
    <col min="5122" max="5122" width="27.7109375" style="4" bestFit="1" customWidth="1"/>
    <col min="5123" max="5128" width="10.140625" style="4" bestFit="1" customWidth="1"/>
    <col min="5129" max="5377" width="9.140625" style="4"/>
    <col min="5378" max="5378" width="27.7109375" style="4" bestFit="1" customWidth="1"/>
    <col min="5379" max="5384" width="10.140625" style="4" bestFit="1" customWidth="1"/>
    <col min="5385" max="5633" width="9.140625" style="4"/>
    <col min="5634" max="5634" width="27.7109375" style="4" bestFit="1" customWidth="1"/>
    <col min="5635" max="5640" width="10.140625" style="4" bestFit="1" customWidth="1"/>
    <col min="5641" max="5889" width="9.140625" style="4"/>
    <col min="5890" max="5890" width="27.7109375" style="4" bestFit="1" customWidth="1"/>
    <col min="5891" max="5896" width="10.140625" style="4" bestFit="1" customWidth="1"/>
    <col min="5897" max="6145" width="9.140625" style="4"/>
    <col min="6146" max="6146" width="27.7109375" style="4" bestFit="1" customWidth="1"/>
    <col min="6147" max="6152" width="10.140625" style="4" bestFit="1" customWidth="1"/>
    <col min="6153" max="6401" width="9.140625" style="4"/>
    <col min="6402" max="6402" width="27.7109375" style="4" bestFit="1" customWidth="1"/>
    <col min="6403" max="6408" width="10.140625" style="4" bestFit="1" customWidth="1"/>
    <col min="6409" max="6657" width="9.140625" style="4"/>
    <col min="6658" max="6658" width="27.7109375" style="4" bestFit="1" customWidth="1"/>
    <col min="6659" max="6664" width="10.140625" style="4" bestFit="1" customWidth="1"/>
    <col min="6665" max="6913" width="9.140625" style="4"/>
    <col min="6914" max="6914" width="27.7109375" style="4" bestFit="1" customWidth="1"/>
    <col min="6915" max="6920" width="10.140625" style="4" bestFit="1" customWidth="1"/>
    <col min="6921" max="7169" width="9.140625" style="4"/>
    <col min="7170" max="7170" width="27.7109375" style="4" bestFit="1" customWidth="1"/>
    <col min="7171" max="7176" width="10.140625" style="4" bestFit="1" customWidth="1"/>
    <col min="7177" max="7425" width="9.140625" style="4"/>
    <col min="7426" max="7426" width="27.7109375" style="4" bestFit="1" customWidth="1"/>
    <col min="7427" max="7432" width="10.140625" style="4" bestFit="1" customWidth="1"/>
    <col min="7433" max="7681" width="9.140625" style="4"/>
    <col min="7682" max="7682" width="27.7109375" style="4" bestFit="1" customWidth="1"/>
    <col min="7683" max="7688" width="10.140625" style="4" bestFit="1" customWidth="1"/>
    <col min="7689" max="7937" width="9.140625" style="4"/>
    <col min="7938" max="7938" width="27.7109375" style="4" bestFit="1" customWidth="1"/>
    <col min="7939" max="7944" width="10.140625" style="4" bestFit="1" customWidth="1"/>
    <col min="7945" max="8193" width="9.140625" style="4"/>
    <col min="8194" max="8194" width="27.7109375" style="4" bestFit="1" customWidth="1"/>
    <col min="8195" max="8200" width="10.140625" style="4" bestFit="1" customWidth="1"/>
    <col min="8201" max="8449" width="9.140625" style="4"/>
    <col min="8450" max="8450" width="27.7109375" style="4" bestFit="1" customWidth="1"/>
    <col min="8451" max="8456" width="10.140625" style="4" bestFit="1" customWidth="1"/>
    <col min="8457" max="8705" width="9.140625" style="4"/>
    <col min="8706" max="8706" width="27.7109375" style="4" bestFit="1" customWidth="1"/>
    <col min="8707" max="8712" width="10.140625" style="4" bestFit="1" customWidth="1"/>
    <col min="8713" max="8961" width="9.140625" style="4"/>
    <col min="8962" max="8962" width="27.7109375" style="4" bestFit="1" customWidth="1"/>
    <col min="8963" max="8968" width="10.140625" style="4" bestFit="1" customWidth="1"/>
    <col min="8969" max="9217" width="9.140625" style="4"/>
    <col min="9218" max="9218" width="27.7109375" style="4" bestFit="1" customWidth="1"/>
    <col min="9219" max="9224" width="10.140625" style="4" bestFit="1" customWidth="1"/>
    <col min="9225" max="9473" width="9.140625" style="4"/>
    <col min="9474" max="9474" width="27.7109375" style="4" bestFit="1" customWidth="1"/>
    <col min="9475" max="9480" width="10.140625" style="4" bestFit="1" customWidth="1"/>
    <col min="9481" max="9729" width="9.140625" style="4"/>
    <col min="9730" max="9730" width="27.7109375" style="4" bestFit="1" customWidth="1"/>
    <col min="9731" max="9736" width="10.140625" style="4" bestFit="1" customWidth="1"/>
    <col min="9737" max="9985" width="9.140625" style="4"/>
    <col min="9986" max="9986" width="27.7109375" style="4" bestFit="1" customWidth="1"/>
    <col min="9987" max="9992" width="10.140625" style="4" bestFit="1" customWidth="1"/>
    <col min="9993" max="10241" width="9.140625" style="4"/>
    <col min="10242" max="10242" width="27.7109375" style="4" bestFit="1" customWidth="1"/>
    <col min="10243" max="10248" width="10.140625" style="4" bestFit="1" customWidth="1"/>
    <col min="10249" max="10497" width="9.140625" style="4"/>
    <col min="10498" max="10498" width="27.7109375" style="4" bestFit="1" customWidth="1"/>
    <col min="10499" max="10504" width="10.140625" style="4" bestFit="1" customWidth="1"/>
    <col min="10505" max="10753" width="9.140625" style="4"/>
    <col min="10754" max="10754" width="27.7109375" style="4" bestFit="1" customWidth="1"/>
    <col min="10755" max="10760" width="10.140625" style="4" bestFit="1" customWidth="1"/>
    <col min="10761" max="11009" width="9.140625" style="4"/>
    <col min="11010" max="11010" width="27.7109375" style="4" bestFit="1" customWidth="1"/>
    <col min="11011" max="11016" width="10.140625" style="4" bestFit="1" customWidth="1"/>
    <col min="11017" max="11265" width="9.140625" style="4"/>
    <col min="11266" max="11266" width="27.7109375" style="4" bestFit="1" customWidth="1"/>
    <col min="11267" max="11272" width="10.140625" style="4" bestFit="1" customWidth="1"/>
    <col min="11273" max="11521" width="9.140625" style="4"/>
    <col min="11522" max="11522" width="27.7109375" style="4" bestFit="1" customWidth="1"/>
    <col min="11523" max="11528" width="10.140625" style="4" bestFit="1" customWidth="1"/>
    <col min="11529" max="11777" width="9.140625" style="4"/>
    <col min="11778" max="11778" width="27.7109375" style="4" bestFit="1" customWidth="1"/>
    <col min="11779" max="11784" width="10.140625" style="4" bestFit="1" customWidth="1"/>
    <col min="11785" max="12033" width="9.140625" style="4"/>
    <col min="12034" max="12034" width="27.7109375" style="4" bestFit="1" customWidth="1"/>
    <col min="12035" max="12040" width="10.140625" style="4" bestFit="1" customWidth="1"/>
    <col min="12041" max="12289" width="9.140625" style="4"/>
    <col min="12290" max="12290" width="27.7109375" style="4" bestFit="1" customWidth="1"/>
    <col min="12291" max="12296" width="10.140625" style="4" bestFit="1" customWidth="1"/>
    <col min="12297" max="12545" width="9.140625" style="4"/>
    <col min="12546" max="12546" width="27.7109375" style="4" bestFit="1" customWidth="1"/>
    <col min="12547" max="12552" width="10.140625" style="4" bestFit="1" customWidth="1"/>
    <col min="12553" max="12801" width="9.140625" style="4"/>
    <col min="12802" max="12802" width="27.7109375" style="4" bestFit="1" customWidth="1"/>
    <col min="12803" max="12808" width="10.140625" style="4" bestFit="1" customWidth="1"/>
    <col min="12809" max="13057" width="9.140625" style="4"/>
    <col min="13058" max="13058" width="27.7109375" style="4" bestFit="1" customWidth="1"/>
    <col min="13059" max="13064" width="10.140625" style="4" bestFit="1" customWidth="1"/>
    <col min="13065" max="13313" width="9.140625" style="4"/>
    <col min="13314" max="13314" width="27.7109375" style="4" bestFit="1" customWidth="1"/>
    <col min="13315" max="13320" width="10.140625" style="4" bestFit="1" customWidth="1"/>
    <col min="13321" max="13569" width="9.140625" style="4"/>
    <col min="13570" max="13570" width="27.7109375" style="4" bestFit="1" customWidth="1"/>
    <col min="13571" max="13576" width="10.140625" style="4" bestFit="1" customWidth="1"/>
    <col min="13577" max="13825" width="9.140625" style="4"/>
    <col min="13826" max="13826" width="27.7109375" style="4" bestFit="1" customWidth="1"/>
    <col min="13827" max="13832" width="10.140625" style="4" bestFit="1" customWidth="1"/>
    <col min="13833" max="14081" width="9.140625" style="4"/>
    <col min="14082" max="14082" width="27.7109375" style="4" bestFit="1" customWidth="1"/>
    <col min="14083" max="14088" width="10.140625" style="4" bestFit="1" customWidth="1"/>
    <col min="14089" max="14337" width="9.140625" style="4"/>
    <col min="14338" max="14338" width="27.7109375" style="4" bestFit="1" customWidth="1"/>
    <col min="14339" max="14344" width="10.140625" style="4" bestFit="1" customWidth="1"/>
    <col min="14345" max="14593" width="9.140625" style="4"/>
    <col min="14594" max="14594" width="27.7109375" style="4" bestFit="1" customWidth="1"/>
    <col min="14595" max="14600" width="10.140625" style="4" bestFit="1" customWidth="1"/>
    <col min="14601" max="14849" width="9.140625" style="4"/>
    <col min="14850" max="14850" width="27.7109375" style="4" bestFit="1" customWidth="1"/>
    <col min="14851" max="14856" width="10.140625" style="4" bestFit="1" customWidth="1"/>
    <col min="14857" max="15105" width="9.140625" style="4"/>
    <col min="15106" max="15106" width="27.7109375" style="4" bestFit="1" customWidth="1"/>
    <col min="15107" max="15112" width="10.140625" style="4" bestFit="1" customWidth="1"/>
    <col min="15113" max="15361" width="9.140625" style="4"/>
    <col min="15362" max="15362" width="27.7109375" style="4" bestFit="1" customWidth="1"/>
    <col min="15363" max="15368" width="10.140625" style="4" bestFit="1" customWidth="1"/>
    <col min="15369" max="15617" width="9.140625" style="4"/>
    <col min="15618" max="15618" width="27.7109375" style="4" bestFit="1" customWidth="1"/>
    <col min="15619" max="15624" width="10.140625" style="4" bestFit="1" customWidth="1"/>
    <col min="15625" max="15873" width="9.140625" style="4"/>
    <col min="15874" max="15874" width="27.7109375" style="4" bestFit="1" customWidth="1"/>
    <col min="15875" max="15880" width="10.140625" style="4" bestFit="1" customWidth="1"/>
    <col min="15881" max="16129" width="9.140625" style="4"/>
    <col min="16130" max="16130" width="27.7109375" style="4" bestFit="1" customWidth="1"/>
    <col min="16131" max="16136" width="10.140625" style="4" bestFit="1" customWidth="1"/>
    <col min="16137" max="16384" width="9.140625" style="4"/>
  </cols>
  <sheetData>
    <row r="1" spans="1:17" x14ac:dyDescent="0.25">
      <c r="A1" s="4" t="s">
        <v>64</v>
      </c>
      <c r="I1" s="1"/>
      <c r="J1" s="1"/>
      <c r="K1" s="1"/>
      <c r="L1" s="1"/>
      <c r="M1" s="1"/>
      <c r="N1" s="1"/>
      <c r="O1" s="1"/>
      <c r="P1" s="1"/>
    </row>
    <row r="2" spans="1:17" ht="26.25" x14ac:dyDescent="0.4">
      <c r="A2" s="51" t="s">
        <v>19</v>
      </c>
      <c r="B2" s="52"/>
      <c r="C2" s="52"/>
      <c r="D2" s="52"/>
      <c r="I2" s="1"/>
      <c r="J2" s="1"/>
      <c r="K2" s="1"/>
      <c r="L2" s="1"/>
      <c r="M2" s="1"/>
      <c r="N2" s="1"/>
      <c r="O2" s="1"/>
      <c r="P2" s="1"/>
    </row>
    <row r="3" spans="1:17" ht="21" x14ac:dyDescent="0.35">
      <c r="A3" s="53" t="s">
        <v>20</v>
      </c>
      <c r="B3" s="52"/>
      <c r="C3" s="52"/>
      <c r="D3" s="52"/>
      <c r="I3" s="1"/>
      <c r="J3" s="1"/>
      <c r="K3" s="1"/>
      <c r="L3" s="1"/>
      <c r="M3" s="1"/>
      <c r="N3" s="1"/>
      <c r="O3" s="1"/>
      <c r="P3" s="1"/>
    </row>
    <row r="4" spans="1:17" x14ac:dyDescent="0.25">
      <c r="I4" s="1"/>
      <c r="J4" s="1"/>
      <c r="K4" s="1"/>
      <c r="L4" s="1"/>
      <c r="M4" s="1"/>
      <c r="N4" s="1"/>
      <c r="O4" s="1"/>
      <c r="P4" s="1"/>
    </row>
    <row r="5" spans="1:17" ht="26.25" x14ac:dyDescent="0.4">
      <c r="A5" s="5" t="s">
        <v>21</v>
      </c>
      <c r="B5" s="2"/>
      <c r="C5" s="2"/>
      <c r="D5" s="2"/>
      <c r="E5" s="26" t="s">
        <v>22</v>
      </c>
      <c r="F5" s="26"/>
      <c r="G5" s="26"/>
      <c r="H5" s="27"/>
      <c r="I5" s="62" t="s">
        <v>2</v>
      </c>
      <c r="J5" s="3"/>
      <c r="K5" s="3"/>
      <c r="L5" s="3"/>
      <c r="M5" s="3"/>
      <c r="N5" s="3"/>
      <c r="O5" s="3"/>
      <c r="P5" s="3"/>
      <c r="Q5" s="3"/>
    </row>
    <row r="6" spans="1:17" x14ac:dyDescent="0.25">
      <c r="A6" s="6" t="s">
        <v>23</v>
      </c>
      <c r="B6" s="57"/>
      <c r="C6" s="58"/>
      <c r="D6" s="2"/>
      <c r="H6" s="2"/>
      <c r="I6" s="62"/>
      <c r="J6" s="3"/>
      <c r="K6" s="3"/>
      <c r="L6" s="3"/>
      <c r="M6" s="3"/>
      <c r="N6" s="3"/>
      <c r="O6" s="3"/>
      <c r="P6" s="3"/>
      <c r="Q6" s="3"/>
    </row>
    <row r="7" spans="1:17" x14ac:dyDescent="0.25">
      <c r="A7" s="6" t="s">
        <v>3</v>
      </c>
      <c r="B7" s="59"/>
      <c r="C7" s="60"/>
      <c r="F7" s="2"/>
      <c r="G7" s="2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6" t="s">
        <v>24</v>
      </c>
      <c r="B8" s="61"/>
      <c r="C8" s="60"/>
      <c r="F8" s="2"/>
      <c r="G8" s="2"/>
      <c r="I8" s="3"/>
      <c r="J8" s="3"/>
      <c r="K8" s="3"/>
      <c r="L8" s="3"/>
      <c r="M8" s="3"/>
      <c r="N8" s="3"/>
      <c r="O8" s="3"/>
      <c r="P8" s="3"/>
    </row>
    <row r="9" spans="1:17" s="3" customFormat="1" ht="30" x14ac:dyDescent="0.45">
      <c r="A9" s="55" t="s">
        <v>65</v>
      </c>
      <c r="B9" s="4"/>
      <c r="C9" s="7"/>
      <c r="D9" s="7"/>
      <c r="E9" s="54" t="s">
        <v>25</v>
      </c>
      <c r="F9" s="8"/>
      <c r="G9" s="8"/>
      <c r="H9" s="8"/>
      <c r="I9" s="9"/>
    </row>
    <row r="11" spans="1:17" ht="26.25" x14ac:dyDescent="0.4">
      <c r="A11" s="5" t="s">
        <v>26</v>
      </c>
      <c r="F11" s="28" t="s">
        <v>17</v>
      </c>
      <c r="G11" s="29"/>
    </row>
    <row r="12" spans="1:17" x14ac:dyDescent="0.25">
      <c r="A12" s="10"/>
      <c r="B12" s="11" t="s">
        <v>4</v>
      </c>
      <c r="C12" s="11" t="s">
        <v>5</v>
      </c>
      <c r="D12" s="11" t="s">
        <v>6</v>
      </c>
      <c r="E12" s="11" t="s">
        <v>7</v>
      </c>
      <c r="F12" s="11" t="s">
        <v>27</v>
      </c>
      <c r="G12" s="11" t="s">
        <v>8</v>
      </c>
      <c r="H12" s="11" t="s">
        <v>9</v>
      </c>
      <c r="I12" s="11" t="s">
        <v>10</v>
      </c>
      <c r="J12" s="11" t="s">
        <v>28</v>
      </c>
      <c r="K12" s="11" t="s">
        <v>29</v>
      </c>
      <c r="L12" s="11" t="s">
        <v>30</v>
      </c>
      <c r="M12" s="11" t="s">
        <v>31</v>
      </c>
      <c r="N12" s="10" t="s">
        <v>0</v>
      </c>
    </row>
    <row r="13" spans="1:17" x14ac:dyDescent="0.25">
      <c r="A13" s="30" t="s">
        <v>32</v>
      </c>
      <c r="B13" s="12"/>
      <c r="C13" s="12"/>
      <c r="D13" s="20"/>
      <c r="E13" s="20"/>
      <c r="F13" s="20"/>
      <c r="G13" s="20"/>
      <c r="H13" s="20"/>
      <c r="I13" s="12"/>
      <c r="J13" s="12"/>
      <c r="K13" s="12"/>
      <c r="L13" s="12"/>
      <c r="M13" s="12"/>
      <c r="N13" s="13">
        <f>ROUND(SUM(B13:M13),2)</f>
        <v>0</v>
      </c>
    </row>
    <row r="14" spans="1:17" x14ac:dyDescent="0.25">
      <c r="A14" s="30" t="s">
        <v>33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>
        <f t="shared" ref="N14" si="0">ROUND(SUM(B14:M14),2)</f>
        <v>0</v>
      </c>
    </row>
    <row r="15" spans="1:17" ht="30" customHeight="1" x14ac:dyDescent="0.25">
      <c r="A15" s="14" t="s">
        <v>11</v>
      </c>
      <c r="B15" s="21" t="s">
        <v>12</v>
      </c>
      <c r="C15" s="21" t="s">
        <v>12</v>
      </c>
      <c r="D15" s="21" t="s">
        <v>12</v>
      </c>
      <c r="E15" s="21" t="s">
        <v>12</v>
      </c>
      <c r="F15" s="21" t="s">
        <v>12</v>
      </c>
      <c r="G15" s="21" t="s">
        <v>12</v>
      </c>
      <c r="H15" s="21" t="s">
        <v>12</v>
      </c>
      <c r="I15" s="21" t="s">
        <v>12</v>
      </c>
      <c r="J15" s="21" t="s">
        <v>12</v>
      </c>
      <c r="K15" s="21" t="s">
        <v>12</v>
      </c>
      <c r="L15" s="21" t="s">
        <v>12</v>
      </c>
      <c r="M15" s="21" t="s">
        <v>12</v>
      </c>
      <c r="N15" s="13"/>
    </row>
    <row r="16" spans="1:17" x14ac:dyDescent="0.25">
      <c r="A16" s="30" t="s">
        <v>34</v>
      </c>
      <c r="B16" s="13">
        <f t="shared" ref="B16:M16" si="1">ROUND(SUM(B13:B14),2)</f>
        <v>0</v>
      </c>
      <c r="C16" s="13">
        <f t="shared" si="1"/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3">
        <f t="shared" si="1"/>
        <v>0</v>
      </c>
      <c r="J16" s="13">
        <f t="shared" si="1"/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>ROUND(SUM(B16:M16),2)</f>
        <v>0</v>
      </c>
    </row>
    <row r="17" spans="1:22" x14ac:dyDescent="0.25">
      <c r="A17" s="3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22" ht="16.149999999999999" customHeight="1" x14ac:dyDescent="0.25">
      <c r="A18" s="49" t="s">
        <v>58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13"/>
    </row>
    <row r="19" spans="1:22" ht="15" customHeight="1" x14ac:dyDescent="0.25">
      <c r="A19" s="30" t="s">
        <v>35</v>
      </c>
      <c r="B19" s="13">
        <f t="shared" ref="B19:M19" si="2">ROUND(B16*B18,2)</f>
        <v>0</v>
      </c>
      <c r="C19" s="13">
        <f t="shared" si="2"/>
        <v>0</v>
      </c>
      <c r="D19" s="13">
        <f t="shared" si="2"/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>ROUND(H16*H18,2)</f>
        <v>0</v>
      </c>
      <c r="I19" s="13">
        <f t="shared" si="2"/>
        <v>0</v>
      </c>
      <c r="J19" s="13">
        <f t="shared" si="2"/>
        <v>0</v>
      </c>
      <c r="K19" s="13">
        <f t="shared" si="2"/>
        <v>0</v>
      </c>
      <c r="L19" s="13">
        <f t="shared" si="2"/>
        <v>0</v>
      </c>
      <c r="M19" s="13">
        <f t="shared" si="2"/>
        <v>0</v>
      </c>
      <c r="N19" s="13">
        <f>ROUND(SUM(B19:M19),2)</f>
        <v>0</v>
      </c>
    </row>
    <row r="20" spans="1:22" ht="15" customHeight="1" x14ac:dyDescent="0.25">
      <c r="A20" s="3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V20" s="4" t="s">
        <v>63</v>
      </c>
    </row>
    <row r="21" spans="1:22" x14ac:dyDescent="0.25">
      <c r="A21" s="30" t="s">
        <v>13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>
        <f>ROUND(SUM(B21:M21),2)</f>
        <v>0</v>
      </c>
    </row>
    <row r="22" spans="1:22" x14ac:dyDescent="0.25">
      <c r="A22" s="30" t="s">
        <v>36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>
        <f>ROUND(SUM(B22:M22),2)</f>
        <v>0</v>
      </c>
    </row>
    <row r="23" spans="1:22" x14ac:dyDescent="0.25">
      <c r="A23" s="30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>
        <f>ROUND(SUM(B23:M23),2)</f>
        <v>0</v>
      </c>
    </row>
    <row r="24" spans="1:22" x14ac:dyDescent="0.25">
      <c r="A24" s="30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22" x14ac:dyDescent="0.25">
      <c r="A25" s="30" t="s">
        <v>1</v>
      </c>
      <c r="B25" s="13">
        <f t="shared" ref="B25:M25" si="3">ROUND(SUM(B19:B23)+B16,2)</f>
        <v>0</v>
      </c>
      <c r="C25" s="13">
        <f t="shared" si="3"/>
        <v>0</v>
      </c>
      <c r="D25" s="13">
        <f t="shared" si="3"/>
        <v>0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>ROUND(SUM(H19:H23)+H16,2)</f>
        <v>0</v>
      </c>
      <c r="I25" s="13">
        <f t="shared" si="3"/>
        <v>0</v>
      </c>
      <c r="J25" s="13">
        <f t="shared" si="3"/>
        <v>0</v>
      </c>
      <c r="K25" s="13">
        <f t="shared" si="3"/>
        <v>0</v>
      </c>
      <c r="L25" s="13">
        <f t="shared" si="3"/>
        <v>0</v>
      </c>
      <c r="M25" s="13">
        <f t="shared" si="3"/>
        <v>0</v>
      </c>
      <c r="N25" s="13">
        <f t="shared" ref="N25" si="4">ROUND(SUM(B25:M25),2)</f>
        <v>0</v>
      </c>
    </row>
    <row r="26" spans="1:22" x14ac:dyDescent="0.25">
      <c r="A26" s="30"/>
      <c r="B26" s="13"/>
      <c r="C26" s="13"/>
      <c r="D26" s="13"/>
      <c r="E26" s="13"/>
      <c r="F26" s="13"/>
      <c r="G26" s="13"/>
      <c r="H26" s="13"/>
      <c r="I26" s="13"/>
      <c r="J26" s="15"/>
      <c r="K26" s="13"/>
      <c r="L26" s="13"/>
      <c r="M26" s="13"/>
      <c r="N26" s="13"/>
    </row>
    <row r="27" spans="1:22" x14ac:dyDescent="0.25">
      <c r="A27" s="30" t="s">
        <v>37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  <c r="L27" s="33"/>
      <c r="M27" s="33"/>
      <c r="N27" s="13">
        <f t="shared" ref="N27" si="5">ROUND(SUM(B27:M27),2)</f>
        <v>0</v>
      </c>
    </row>
    <row r="28" spans="1:22" x14ac:dyDescent="0.25">
      <c r="A28" s="30" t="s">
        <v>38</v>
      </c>
      <c r="B28" s="13">
        <f>ROUND(IFERROR(B27/(1924/$B$8),0),2)</f>
        <v>0</v>
      </c>
      <c r="C28" s="13">
        <f t="shared" ref="C28:M28" si="6">ROUND(IFERROR(C27/(1924/$B$8),0),2)</f>
        <v>0</v>
      </c>
      <c r="D28" s="13">
        <f t="shared" si="6"/>
        <v>0</v>
      </c>
      <c r="E28" s="13">
        <f t="shared" si="6"/>
        <v>0</v>
      </c>
      <c r="F28" s="13">
        <f t="shared" si="6"/>
        <v>0</v>
      </c>
      <c r="G28" s="13">
        <f t="shared" si="6"/>
        <v>0</v>
      </c>
      <c r="H28" s="13">
        <f t="shared" si="6"/>
        <v>0</v>
      </c>
      <c r="I28" s="13">
        <f t="shared" si="6"/>
        <v>0</v>
      </c>
      <c r="J28" s="13">
        <f t="shared" si="6"/>
        <v>0</v>
      </c>
      <c r="K28" s="13">
        <f t="shared" si="6"/>
        <v>0</v>
      </c>
      <c r="L28" s="13">
        <f t="shared" si="6"/>
        <v>0</v>
      </c>
      <c r="M28" s="13">
        <f t="shared" si="6"/>
        <v>0</v>
      </c>
      <c r="N28" s="13">
        <f>ROUND(SUM(B28:M28),2)</f>
        <v>0</v>
      </c>
    </row>
    <row r="29" spans="1:22" x14ac:dyDescent="0.25">
      <c r="A29" s="30"/>
      <c r="B29" s="13"/>
      <c r="C29" s="13"/>
      <c r="D29" s="13"/>
      <c r="E29" s="13"/>
      <c r="F29" s="13"/>
      <c r="G29" s="13"/>
      <c r="H29" s="13"/>
      <c r="I29" s="13"/>
      <c r="J29" s="22"/>
      <c r="K29" s="13"/>
      <c r="L29" s="13"/>
      <c r="M29" s="13"/>
      <c r="N29" s="10"/>
    </row>
    <row r="30" spans="1:22" x14ac:dyDescent="0.25">
      <c r="A30" s="30" t="s">
        <v>39</v>
      </c>
      <c r="B30" s="13">
        <f>ROUND(IFERROR(+B25/B28,0),2)</f>
        <v>0</v>
      </c>
      <c r="C30" s="13">
        <f t="shared" ref="C30:M30" si="7">ROUND(IFERROR(+C25/C28,0),2)</f>
        <v>0</v>
      </c>
      <c r="D30" s="13">
        <f t="shared" si="7"/>
        <v>0</v>
      </c>
      <c r="E30" s="13">
        <f t="shared" si="7"/>
        <v>0</v>
      </c>
      <c r="F30" s="13">
        <f t="shared" si="7"/>
        <v>0</v>
      </c>
      <c r="G30" s="13">
        <f t="shared" si="7"/>
        <v>0</v>
      </c>
      <c r="H30" s="13">
        <f t="shared" si="7"/>
        <v>0</v>
      </c>
      <c r="I30" s="13">
        <f t="shared" si="7"/>
        <v>0</v>
      </c>
      <c r="J30" s="13">
        <f t="shared" si="7"/>
        <v>0</v>
      </c>
      <c r="K30" s="13">
        <f t="shared" si="7"/>
        <v>0</v>
      </c>
      <c r="L30" s="13">
        <f t="shared" si="7"/>
        <v>0</v>
      </c>
      <c r="M30" s="13">
        <f t="shared" si="7"/>
        <v>0</v>
      </c>
      <c r="N30" s="13">
        <f>ROUND(IFERROR(+N25/N28,0),2)</f>
        <v>0</v>
      </c>
    </row>
    <row r="31" spans="1:22" x14ac:dyDescent="0.25">
      <c r="A31" s="30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</row>
    <row r="32" spans="1:22" x14ac:dyDescent="0.25">
      <c r="A32" s="30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15" x14ac:dyDescent="0.25">
      <c r="A33" s="30" t="s">
        <v>62</v>
      </c>
      <c r="B33" s="50">
        <f>B31+B32</f>
        <v>0</v>
      </c>
      <c r="C33" s="50">
        <f t="shared" ref="C33:M33" si="8">C31+C32</f>
        <v>0</v>
      </c>
      <c r="D33" s="50">
        <f t="shared" si="8"/>
        <v>0</v>
      </c>
      <c r="E33" s="50">
        <f t="shared" si="8"/>
        <v>0</v>
      </c>
      <c r="F33" s="50">
        <f t="shared" si="8"/>
        <v>0</v>
      </c>
      <c r="G33" s="50">
        <f t="shared" si="8"/>
        <v>0</v>
      </c>
      <c r="H33" s="50">
        <f t="shared" si="8"/>
        <v>0</v>
      </c>
      <c r="I33" s="50">
        <f t="shared" si="8"/>
        <v>0</v>
      </c>
      <c r="J33" s="50">
        <f t="shared" si="8"/>
        <v>0</v>
      </c>
      <c r="K33" s="50">
        <f t="shared" si="8"/>
        <v>0</v>
      </c>
      <c r="L33" s="50">
        <f t="shared" si="8"/>
        <v>0</v>
      </c>
      <c r="M33" s="50">
        <f t="shared" si="8"/>
        <v>0</v>
      </c>
      <c r="N33" s="13">
        <f>ROUND(SUM(B33:M33),2)</f>
        <v>0</v>
      </c>
    </row>
    <row r="34" spans="1:15" x14ac:dyDescent="0.25">
      <c r="A34" s="16"/>
      <c r="B34" s="16"/>
      <c r="O34" s="3"/>
    </row>
    <row r="35" spans="1:15" ht="24" customHeight="1" x14ac:dyDescent="0.25">
      <c r="A35" s="34" t="s">
        <v>40</v>
      </c>
      <c r="B35" s="35">
        <f>+G11</f>
        <v>0</v>
      </c>
      <c r="C35" s="17"/>
      <c r="E35" s="16"/>
      <c r="F35" s="16"/>
      <c r="G35" s="16"/>
      <c r="H35" s="16"/>
      <c r="O35" s="3"/>
    </row>
    <row r="36" spans="1:15" ht="24" customHeight="1" x14ac:dyDescent="0.25">
      <c r="A36" s="23" t="s">
        <v>42</v>
      </c>
      <c r="B36" s="56">
        <f>ROUND(+N30,2)</f>
        <v>0</v>
      </c>
      <c r="C36" s="18" t="s">
        <v>41</v>
      </c>
      <c r="E36" s="36"/>
      <c r="F36" s="36"/>
      <c r="G36" s="36"/>
      <c r="H36" s="16"/>
      <c r="O36" s="3"/>
    </row>
    <row r="37" spans="1:15" ht="24" customHeight="1" x14ac:dyDescent="0.25">
      <c r="A37" s="39" t="s">
        <v>43</v>
      </c>
      <c r="B37" s="12"/>
      <c r="C37" s="40" t="s">
        <v>15</v>
      </c>
    </row>
    <row r="38" spans="1:15" ht="24" customHeight="1" x14ac:dyDescent="0.25">
      <c r="A38" s="23" t="s">
        <v>44</v>
      </c>
      <c r="B38" s="13">
        <f>ROUND(+B36-B37,2)</f>
        <v>0</v>
      </c>
      <c r="C38" s="19" t="s">
        <v>16</v>
      </c>
    </row>
    <row r="39" spans="1:15" ht="24" customHeight="1" x14ac:dyDescent="0.25">
      <c r="A39" s="37" t="s">
        <v>45</v>
      </c>
      <c r="B39" s="38">
        <f>ROUND(N33,2)</f>
        <v>0</v>
      </c>
      <c r="C39" s="19" t="s">
        <v>16</v>
      </c>
    </row>
    <row r="40" spans="1:15" ht="24" customHeight="1" x14ac:dyDescent="0.25">
      <c r="A40" s="37" t="s">
        <v>46</v>
      </c>
      <c r="B40" s="38">
        <f>ROUND(+B36*B39,2)</f>
        <v>0</v>
      </c>
      <c r="C40" s="19" t="s">
        <v>16</v>
      </c>
    </row>
    <row r="41" spans="1:15" ht="24" customHeight="1" x14ac:dyDescent="0.25">
      <c r="A41" s="23" t="s">
        <v>47</v>
      </c>
      <c r="B41" s="13">
        <f>ROUND(B39*B38,2)</f>
        <v>0</v>
      </c>
      <c r="C41" s="19" t="s">
        <v>16</v>
      </c>
    </row>
    <row r="42" spans="1:15" ht="24" customHeight="1" x14ac:dyDescent="0.25"/>
    <row r="43" spans="1:15" ht="24" customHeight="1" x14ac:dyDescent="0.25">
      <c r="A43" s="41" t="s">
        <v>48</v>
      </c>
      <c r="B43" s="42"/>
      <c r="C43" s="42"/>
    </row>
    <row r="44" spans="1:15" ht="24" customHeight="1" x14ac:dyDescent="0.25">
      <c r="A44" s="39" t="s">
        <v>49</v>
      </c>
      <c r="B44" s="12"/>
      <c r="C44" s="40" t="s">
        <v>15</v>
      </c>
    </row>
    <row r="45" spans="1:15" ht="24" customHeight="1" x14ac:dyDescent="0.25">
      <c r="A45" s="23" t="s">
        <v>50</v>
      </c>
      <c r="B45" s="13">
        <f>ROUND(+N25,2)</f>
        <v>0</v>
      </c>
      <c r="C45" s="43" t="s">
        <v>14</v>
      </c>
    </row>
    <row r="46" spans="1:15" ht="24" customHeight="1" x14ac:dyDescent="0.25">
      <c r="A46" s="23" t="s">
        <v>51</v>
      </c>
      <c r="B46" s="13">
        <f>ROUND(+B45-B44,2)</f>
        <v>0</v>
      </c>
      <c r="C46" s="44" t="s">
        <v>16</v>
      </c>
    </row>
    <row r="47" spans="1:15" ht="24" customHeight="1" x14ac:dyDescent="0.25"/>
    <row r="48" spans="1:15" ht="24" customHeight="1" x14ac:dyDescent="0.25">
      <c r="A48" s="41" t="s">
        <v>52</v>
      </c>
      <c r="B48" s="42"/>
      <c r="C48" s="42"/>
    </row>
    <row r="49" spans="1:14" ht="24" customHeight="1" x14ac:dyDescent="0.25">
      <c r="A49" s="23" t="s">
        <v>53</v>
      </c>
      <c r="B49" s="13">
        <f>ROUND(N28,2)</f>
        <v>0</v>
      </c>
      <c r="C49" s="43" t="s">
        <v>14</v>
      </c>
    </row>
    <row r="50" spans="1:14" ht="24" customHeight="1" x14ac:dyDescent="0.25">
      <c r="A50" s="23" t="s">
        <v>54</v>
      </c>
      <c r="B50" s="13">
        <f>ROUND(IFERROR(+N33,0),2)</f>
        <v>0</v>
      </c>
      <c r="C50" s="43" t="s">
        <v>14</v>
      </c>
    </row>
    <row r="51" spans="1:14" ht="24" customHeight="1" x14ac:dyDescent="0.25">
      <c r="A51" s="23" t="s">
        <v>55</v>
      </c>
      <c r="B51" s="45">
        <f>ROUND(IFERROR(+B50/B49,0),14)</f>
        <v>0</v>
      </c>
      <c r="C51" s="44" t="s">
        <v>16</v>
      </c>
    </row>
    <row r="52" spans="1:14" ht="24" customHeight="1" x14ac:dyDescent="0.25">
      <c r="A52" s="23" t="s">
        <v>56</v>
      </c>
      <c r="B52" s="13">
        <f>ROUND(IFERROR(+B45*B51,0),2)</f>
        <v>0</v>
      </c>
      <c r="C52" s="44" t="s">
        <v>16</v>
      </c>
      <c r="D52" s="46"/>
    </row>
    <row r="53" spans="1:14" ht="24" customHeight="1" x14ac:dyDescent="0.25">
      <c r="A53" s="23" t="s">
        <v>57</v>
      </c>
      <c r="B53" s="13">
        <f>ROUND(IFERROR(+B52-B44,0),2)</f>
        <v>0</v>
      </c>
      <c r="C53" s="44" t="s">
        <v>16</v>
      </c>
      <c r="D53" s="46"/>
    </row>
    <row r="54" spans="1:14" s="3" customFormat="1" ht="24" customHeight="1" x14ac:dyDescent="0.25">
      <c r="A54" s="47"/>
      <c r="B54" s="36"/>
      <c r="C54" s="48"/>
    </row>
    <row r="55" spans="1:14" ht="30" x14ac:dyDescent="0.25">
      <c r="A55" s="24" t="s">
        <v>18</v>
      </c>
      <c r="B55" s="25" t="str">
        <f>IF(B53&lt;B41,"Ja","Nej")</f>
        <v>Nej</v>
      </c>
      <c r="C55" s="13">
        <f>ROUND(+B53-B41,2)</f>
        <v>0</v>
      </c>
    </row>
    <row r="58" spans="1:14" ht="26.25" x14ac:dyDescent="0.4">
      <c r="A58" s="5" t="s">
        <v>26</v>
      </c>
      <c r="F58" s="28" t="s">
        <v>17</v>
      </c>
      <c r="G58" s="29"/>
    </row>
    <row r="59" spans="1:14" x14ac:dyDescent="0.25">
      <c r="A59" s="10"/>
      <c r="B59" s="11" t="s">
        <v>4</v>
      </c>
      <c r="C59" s="11" t="s">
        <v>5</v>
      </c>
      <c r="D59" s="11" t="s">
        <v>6</v>
      </c>
      <c r="E59" s="11" t="s">
        <v>7</v>
      </c>
      <c r="F59" s="11" t="s">
        <v>27</v>
      </c>
      <c r="G59" s="11" t="s">
        <v>8</v>
      </c>
      <c r="H59" s="11" t="s">
        <v>9</v>
      </c>
      <c r="I59" s="11" t="s">
        <v>10</v>
      </c>
      <c r="J59" s="11" t="s">
        <v>28</v>
      </c>
      <c r="K59" s="11" t="s">
        <v>29</v>
      </c>
      <c r="L59" s="11" t="s">
        <v>30</v>
      </c>
      <c r="M59" s="11" t="s">
        <v>31</v>
      </c>
      <c r="N59" s="10" t="s">
        <v>0</v>
      </c>
    </row>
    <row r="60" spans="1:14" x14ac:dyDescent="0.25">
      <c r="A60" s="30" t="s">
        <v>32</v>
      </c>
      <c r="B60" s="12"/>
      <c r="C60" s="12"/>
      <c r="D60" s="20"/>
      <c r="E60" s="20"/>
      <c r="F60" s="20"/>
      <c r="G60" s="20"/>
      <c r="H60" s="20"/>
      <c r="I60" s="12"/>
      <c r="J60" s="12"/>
      <c r="K60" s="12"/>
      <c r="L60" s="12"/>
      <c r="M60" s="12"/>
      <c r="N60" s="13">
        <f>ROUND(SUM(B60:M60),2)</f>
        <v>0</v>
      </c>
    </row>
    <row r="61" spans="1:14" x14ac:dyDescent="0.25">
      <c r="A61" s="30" t="s">
        <v>33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3">
        <f t="shared" ref="N61" si="9">ROUND(SUM(B61:M61),2)</f>
        <v>0</v>
      </c>
    </row>
    <row r="62" spans="1:14" ht="30" customHeight="1" x14ac:dyDescent="0.25">
      <c r="A62" s="14" t="s">
        <v>11</v>
      </c>
      <c r="B62" s="21" t="s">
        <v>12</v>
      </c>
      <c r="C62" s="21" t="s">
        <v>12</v>
      </c>
      <c r="D62" s="21" t="s">
        <v>12</v>
      </c>
      <c r="E62" s="21" t="s">
        <v>12</v>
      </c>
      <c r="F62" s="21" t="s">
        <v>12</v>
      </c>
      <c r="G62" s="21" t="s">
        <v>12</v>
      </c>
      <c r="H62" s="21" t="s">
        <v>12</v>
      </c>
      <c r="I62" s="21" t="s">
        <v>12</v>
      </c>
      <c r="J62" s="21" t="s">
        <v>12</v>
      </c>
      <c r="K62" s="21" t="s">
        <v>12</v>
      </c>
      <c r="L62" s="21" t="s">
        <v>12</v>
      </c>
      <c r="M62" s="21" t="s">
        <v>12</v>
      </c>
      <c r="N62" s="13"/>
    </row>
    <row r="63" spans="1:14" x14ac:dyDescent="0.25">
      <c r="A63" s="30" t="s">
        <v>34</v>
      </c>
      <c r="B63" s="13">
        <f t="shared" ref="B63:M63" si="10">ROUND(SUM(B60:B61),2)</f>
        <v>0</v>
      </c>
      <c r="C63" s="13">
        <f t="shared" si="10"/>
        <v>0</v>
      </c>
      <c r="D63" s="13">
        <f t="shared" si="10"/>
        <v>0</v>
      </c>
      <c r="E63" s="13">
        <f t="shared" si="10"/>
        <v>0</v>
      </c>
      <c r="F63" s="13">
        <f t="shared" si="10"/>
        <v>0</v>
      </c>
      <c r="G63" s="13">
        <f t="shared" si="10"/>
        <v>0</v>
      </c>
      <c r="H63" s="13">
        <f t="shared" si="10"/>
        <v>0</v>
      </c>
      <c r="I63" s="13">
        <f t="shared" si="10"/>
        <v>0</v>
      </c>
      <c r="J63" s="13">
        <f t="shared" si="10"/>
        <v>0</v>
      </c>
      <c r="K63" s="13">
        <f t="shared" si="10"/>
        <v>0</v>
      </c>
      <c r="L63" s="13">
        <f t="shared" si="10"/>
        <v>0</v>
      </c>
      <c r="M63" s="13">
        <f t="shared" si="10"/>
        <v>0</v>
      </c>
      <c r="N63" s="13">
        <f>ROUND(SUM(B63:M63),2)</f>
        <v>0</v>
      </c>
    </row>
    <row r="64" spans="1:14" x14ac:dyDescent="0.25">
      <c r="A64" s="30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16.149999999999999" customHeight="1" x14ac:dyDescent="0.25">
      <c r="A65" s="49" t="s">
        <v>58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13"/>
    </row>
    <row r="66" spans="1:14" ht="15" customHeight="1" x14ac:dyDescent="0.25">
      <c r="A66" s="30" t="s">
        <v>35</v>
      </c>
      <c r="B66" s="13">
        <f t="shared" ref="B66:G66" si="11">ROUND(B63*B65,2)</f>
        <v>0</v>
      </c>
      <c r="C66" s="13">
        <f t="shared" si="11"/>
        <v>0</v>
      </c>
      <c r="D66" s="13">
        <f t="shared" si="11"/>
        <v>0</v>
      </c>
      <c r="E66" s="13">
        <f t="shared" si="11"/>
        <v>0</v>
      </c>
      <c r="F66" s="13">
        <f t="shared" si="11"/>
        <v>0</v>
      </c>
      <c r="G66" s="13">
        <f t="shared" si="11"/>
        <v>0</v>
      </c>
      <c r="H66" s="13">
        <f>ROUND(H63*H65,2)</f>
        <v>0</v>
      </c>
      <c r="I66" s="13">
        <f t="shared" ref="I66:M66" si="12">ROUND(I63*I65,2)</f>
        <v>0</v>
      </c>
      <c r="J66" s="13">
        <f t="shared" si="12"/>
        <v>0</v>
      </c>
      <c r="K66" s="13">
        <f t="shared" si="12"/>
        <v>0</v>
      </c>
      <c r="L66" s="13">
        <f t="shared" si="12"/>
        <v>0</v>
      </c>
      <c r="M66" s="13">
        <f t="shared" si="12"/>
        <v>0</v>
      </c>
      <c r="N66" s="13">
        <f>ROUND(SUM(B66:M66),2)</f>
        <v>0</v>
      </c>
    </row>
    <row r="67" spans="1:14" ht="15" customHeight="1" x14ac:dyDescent="0.25">
      <c r="A67" s="3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25">
      <c r="A68" s="30" t="s">
        <v>13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3">
        <f>ROUND(SUM(B68:M68),2)</f>
        <v>0</v>
      </c>
    </row>
    <row r="69" spans="1:14" x14ac:dyDescent="0.25">
      <c r="A69" s="30" t="s">
        <v>36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3">
        <f>ROUND(SUM(B69:M69),2)</f>
        <v>0</v>
      </c>
    </row>
    <row r="70" spans="1:14" x14ac:dyDescent="0.25">
      <c r="A70" s="30" t="s">
        <v>59</v>
      </c>
      <c r="B70" s="12">
        <v>0</v>
      </c>
      <c r="C70" s="12">
        <v>0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3">
        <f>ROUND(SUM(B70:M70),2)</f>
        <v>0</v>
      </c>
    </row>
    <row r="71" spans="1:14" x14ac:dyDescent="0.25">
      <c r="A71" s="30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x14ac:dyDescent="0.25">
      <c r="A72" s="30" t="s">
        <v>1</v>
      </c>
      <c r="B72" s="13">
        <f t="shared" ref="B72:G72" si="13">ROUND(SUM(B66:B70)+B63,2)</f>
        <v>0</v>
      </c>
      <c r="C72" s="13">
        <f t="shared" si="13"/>
        <v>0</v>
      </c>
      <c r="D72" s="13">
        <f t="shared" si="13"/>
        <v>0</v>
      </c>
      <c r="E72" s="13">
        <f t="shared" si="13"/>
        <v>0</v>
      </c>
      <c r="F72" s="13">
        <f t="shared" si="13"/>
        <v>0</v>
      </c>
      <c r="G72" s="13">
        <f t="shared" si="13"/>
        <v>0</v>
      </c>
      <c r="H72" s="13">
        <f>ROUND(SUM(H66:H70)+H63,2)</f>
        <v>0</v>
      </c>
      <c r="I72" s="13">
        <f t="shared" ref="I72:M72" si="14">ROUND(SUM(I66:I70)+I63,2)</f>
        <v>0</v>
      </c>
      <c r="J72" s="13">
        <f t="shared" si="14"/>
        <v>0</v>
      </c>
      <c r="K72" s="13">
        <f t="shared" si="14"/>
        <v>0</v>
      </c>
      <c r="L72" s="13">
        <f t="shared" si="14"/>
        <v>0</v>
      </c>
      <c r="M72" s="13">
        <f t="shared" si="14"/>
        <v>0</v>
      </c>
      <c r="N72" s="13">
        <f t="shared" ref="N72" si="15">ROUND(SUM(B72:M72),2)</f>
        <v>0</v>
      </c>
    </row>
    <row r="73" spans="1:14" x14ac:dyDescent="0.25">
      <c r="A73" s="30"/>
      <c r="B73" s="13"/>
      <c r="C73" s="13"/>
      <c r="D73" s="13"/>
      <c r="E73" s="13"/>
      <c r="F73" s="13"/>
      <c r="G73" s="13"/>
      <c r="H73" s="13"/>
      <c r="I73" s="13"/>
      <c r="J73" s="15"/>
      <c r="K73" s="13"/>
      <c r="L73" s="13"/>
      <c r="M73" s="13"/>
      <c r="N73" s="13"/>
    </row>
    <row r="74" spans="1:14" x14ac:dyDescent="0.25">
      <c r="A74" s="30" t="s">
        <v>37</v>
      </c>
      <c r="B74" s="32"/>
      <c r="C74" s="32"/>
      <c r="D74" s="32"/>
      <c r="E74" s="32"/>
      <c r="F74" s="33"/>
      <c r="G74" s="33"/>
      <c r="H74" s="33"/>
      <c r="I74" s="33"/>
      <c r="J74" s="33"/>
      <c r="K74" s="33"/>
      <c r="L74" s="33"/>
      <c r="M74" s="33"/>
      <c r="N74" s="13">
        <f t="shared" ref="N74" si="16">ROUND(SUM(B74:M74),2)</f>
        <v>0</v>
      </c>
    </row>
    <row r="75" spans="1:14" x14ac:dyDescent="0.25">
      <c r="A75" s="30" t="s">
        <v>38</v>
      </c>
      <c r="B75" s="13">
        <f>ROUND(IFERROR(B74/(1924/$B$8),0),2)</f>
        <v>0</v>
      </c>
      <c r="C75" s="13">
        <f t="shared" ref="C75:M75" si="17">ROUND(IFERROR(C74/(1924/$B$8),0),2)</f>
        <v>0</v>
      </c>
      <c r="D75" s="13">
        <f t="shared" si="17"/>
        <v>0</v>
      </c>
      <c r="E75" s="13">
        <f t="shared" si="17"/>
        <v>0</v>
      </c>
      <c r="F75" s="13">
        <f t="shared" si="17"/>
        <v>0</v>
      </c>
      <c r="G75" s="13">
        <f t="shared" si="17"/>
        <v>0</v>
      </c>
      <c r="H75" s="13">
        <f t="shared" si="17"/>
        <v>0</v>
      </c>
      <c r="I75" s="13">
        <f t="shared" si="17"/>
        <v>0</v>
      </c>
      <c r="J75" s="13">
        <f t="shared" si="17"/>
        <v>0</v>
      </c>
      <c r="K75" s="13">
        <f t="shared" si="17"/>
        <v>0</v>
      </c>
      <c r="L75" s="13">
        <f t="shared" si="17"/>
        <v>0</v>
      </c>
      <c r="M75" s="13">
        <f t="shared" si="17"/>
        <v>0</v>
      </c>
      <c r="N75" s="13">
        <f>ROUND(SUM(B75:M75),2)</f>
        <v>0</v>
      </c>
    </row>
    <row r="76" spans="1:14" x14ac:dyDescent="0.25">
      <c r="A76" s="30"/>
      <c r="B76" s="13"/>
      <c r="C76" s="13"/>
      <c r="D76" s="13"/>
      <c r="E76" s="13"/>
      <c r="F76" s="13"/>
      <c r="G76" s="13"/>
      <c r="H76" s="13"/>
      <c r="I76" s="13"/>
      <c r="J76" s="22"/>
      <c r="K76" s="13"/>
      <c r="L76" s="13"/>
      <c r="M76" s="13"/>
      <c r="N76" s="10"/>
    </row>
    <row r="77" spans="1:14" x14ac:dyDescent="0.25">
      <c r="A77" s="30" t="s">
        <v>39</v>
      </c>
      <c r="B77" s="13">
        <f>ROUND(IFERROR(+B72/B75,0),2)</f>
        <v>0</v>
      </c>
      <c r="C77" s="13">
        <f t="shared" ref="C77:M77" si="18">ROUND(IFERROR(+C72/C75,0),2)</f>
        <v>0</v>
      </c>
      <c r="D77" s="13">
        <f t="shared" si="18"/>
        <v>0</v>
      </c>
      <c r="E77" s="13">
        <f t="shared" si="18"/>
        <v>0</v>
      </c>
      <c r="F77" s="13">
        <f t="shared" si="18"/>
        <v>0</v>
      </c>
      <c r="G77" s="13">
        <f t="shared" si="18"/>
        <v>0</v>
      </c>
      <c r="H77" s="13">
        <f t="shared" si="18"/>
        <v>0</v>
      </c>
      <c r="I77" s="13">
        <f t="shared" si="18"/>
        <v>0</v>
      </c>
      <c r="J77" s="13">
        <f t="shared" si="18"/>
        <v>0</v>
      </c>
      <c r="K77" s="13">
        <f t="shared" si="18"/>
        <v>0</v>
      </c>
      <c r="L77" s="13">
        <f t="shared" si="18"/>
        <v>0</v>
      </c>
      <c r="M77" s="13">
        <f t="shared" si="18"/>
        <v>0</v>
      </c>
      <c r="N77" s="13">
        <f>ROUND(IFERROR(+N72/N75,0),2)</f>
        <v>0</v>
      </c>
    </row>
    <row r="78" spans="1:14" x14ac:dyDescent="0.25">
      <c r="A78" s="30" t="s">
        <v>60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3"/>
    </row>
    <row r="79" spans="1:14" x14ac:dyDescent="0.25">
      <c r="A79" s="30" t="s">
        <v>61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3"/>
    </row>
    <row r="80" spans="1:14" x14ac:dyDescent="0.25">
      <c r="A80" s="30" t="s">
        <v>62</v>
      </c>
      <c r="B80" s="50">
        <f>B78+B79</f>
        <v>0</v>
      </c>
      <c r="C80" s="50">
        <f t="shared" ref="C80:M80" si="19">C78+C79</f>
        <v>0</v>
      </c>
      <c r="D80" s="50">
        <f t="shared" si="19"/>
        <v>0</v>
      </c>
      <c r="E80" s="50">
        <f t="shared" si="19"/>
        <v>0</v>
      </c>
      <c r="F80" s="50">
        <f t="shared" si="19"/>
        <v>0</v>
      </c>
      <c r="G80" s="50">
        <f t="shared" si="19"/>
        <v>0</v>
      </c>
      <c r="H80" s="50">
        <f t="shared" si="19"/>
        <v>0</v>
      </c>
      <c r="I80" s="50">
        <f t="shared" si="19"/>
        <v>0</v>
      </c>
      <c r="J80" s="50">
        <f t="shared" si="19"/>
        <v>0</v>
      </c>
      <c r="K80" s="50">
        <f t="shared" si="19"/>
        <v>0</v>
      </c>
      <c r="L80" s="50">
        <f t="shared" si="19"/>
        <v>0</v>
      </c>
      <c r="M80" s="50">
        <f t="shared" si="19"/>
        <v>0</v>
      </c>
      <c r="N80" s="13">
        <f>ROUND(SUM(B80:M80),2)</f>
        <v>0</v>
      </c>
    </row>
    <row r="81" spans="1:15" x14ac:dyDescent="0.25">
      <c r="A81" s="16"/>
      <c r="B81" s="16"/>
      <c r="O81" s="3"/>
    </row>
    <row r="82" spans="1:15" ht="24" customHeight="1" x14ac:dyDescent="0.25">
      <c r="A82" s="34" t="s">
        <v>40</v>
      </c>
      <c r="B82" s="35">
        <f>+G58</f>
        <v>0</v>
      </c>
      <c r="C82" s="17"/>
      <c r="E82" s="16"/>
      <c r="F82" s="16"/>
      <c r="G82" s="16"/>
      <c r="H82" s="16"/>
      <c r="O82" s="3"/>
    </row>
    <row r="83" spans="1:15" ht="24" customHeight="1" x14ac:dyDescent="0.25">
      <c r="A83" s="23" t="s">
        <v>42</v>
      </c>
      <c r="B83" s="56">
        <f>ROUND(+N77,2)</f>
        <v>0</v>
      </c>
      <c r="C83" s="18" t="s">
        <v>41</v>
      </c>
      <c r="E83" s="36"/>
      <c r="F83" s="36"/>
      <c r="G83" s="36"/>
      <c r="H83" s="16"/>
      <c r="O83" s="3"/>
    </row>
    <row r="84" spans="1:15" ht="24" customHeight="1" x14ac:dyDescent="0.25">
      <c r="A84" s="39" t="s">
        <v>43</v>
      </c>
      <c r="B84" s="12"/>
      <c r="C84" s="40" t="s">
        <v>15</v>
      </c>
      <c r="O84" s="3"/>
    </row>
    <row r="85" spans="1:15" ht="24" customHeight="1" x14ac:dyDescent="0.25">
      <c r="A85" s="23" t="s">
        <v>44</v>
      </c>
      <c r="B85" s="13">
        <f>ROUND(+B83-B84,2)</f>
        <v>0</v>
      </c>
      <c r="C85" s="19" t="s">
        <v>16</v>
      </c>
      <c r="O85" s="3"/>
    </row>
    <row r="86" spans="1:15" ht="24" customHeight="1" x14ac:dyDescent="0.25">
      <c r="A86" s="37" t="s">
        <v>45</v>
      </c>
      <c r="B86" s="38">
        <f>ROUND(N80,2)</f>
        <v>0</v>
      </c>
      <c r="C86" s="19" t="s">
        <v>16</v>
      </c>
    </row>
    <row r="87" spans="1:15" ht="24" customHeight="1" x14ac:dyDescent="0.25">
      <c r="A87" s="37" t="s">
        <v>46</v>
      </c>
      <c r="B87" s="38">
        <f>ROUND(+B83*B86,2)</f>
        <v>0</v>
      </c>
      <c r="C87" s="19" t="s">
        <v>16</v>
      </c>
    </row>
    <row r="88" spans="1:15" ht="24" customHeight="1" x14ac:dyDescent="0.25">
      <c r="A88" s="23" t="s">
        <v>47</v>
      </c>
      <c r="B88" s="13">
        <f>ROUND(B86*B85,2)</f>
        <v>0</v>
      </c>
      <c r="C88" s="19" t="s">
        <v>16</v>
      </c>
    </row>
    <row r="89" spans="1:15" ht="24" customHeight="1" x14ac:dyDescent="0.25"/>
    <row r="90" spans="1:15" ht="24" customHeight="1" x14ac:dyDescent="0.25">
      <c r="A90" s="41" t="s">
        <v>48</v>
      </c>
      <c r="B90" s="42"/>
      <c r="C90" s="42"/>
    </row>
    <row r="91" spans="1:15" ht="24" customHeight="1" x14ac:dyDescent="0.25">
      <c r="A91" s="39" t="s">
        <v>49</v>
      </c>
      <c r="B91" s="12"/>
      <c r="C91" s="40" t="s">
        <v>15</v>
      </c>
    </row>
    <row r="92" spans="1:15" ht="24" customHeight="1" x14ac:dyDescent="0.25">
      <c r="A92" s="23" t="s">
        <v>50</v>
      </c>
      <c r="B92" s="13">
        <f>ROUND(+N72,2)</f>
        <v>0</v>
      </c>
      <c r="C92" s="43" t="s">
        <v>14</v>
      </c>
    </row>
    <row r="93" spans="1:15" ht="24" customHeight="1" x14ac:dyDescent="0.25">
      <c r="A93" s="23" t="s">
        <v>51</v>
      </c>
      <c r="B93" s="13">
        <f>ROUND(+B92-B91,2)</f>
        <v>0</v>
      </c>
      <c r="C93" s="44" t="s">
        <v>16</v>
      </c>
    </row>
    <row r="94" spans="1:15" ht="24" customHeight="1" x14ac:dyDescent="0.25"/>
    <row r="95" spans="1:15" ht="24" customHeight="1" x14ac:dyDescent="0.25">
      <c r="A95" s="41" t="s">
        <v>52</v>
      </c>
      <c r="B95" s="42"/>
      <c r="C95" s="42"/>
    </row>
    <row r="96" spans="1:15" ht="24" customHeight="1" x14ac:dyDescent="0.25">
      <c r="A96" s="23" t="s">
        <v>53</v>
      </c>
      <c r="B96" s="13">
        <f>ROUND(N75,2)</f>
        <v>0</v>
      </c>
      <c r="C96" s="43" t="s">
        <v>14</v>
      </c>
    </row>
    <row r="97" spans="1:14" ht="24" customHeight="1" x14ac:dyDescent="0.25">
      <c r="A97" s="23" t="s">
        <v>54</v>
      </c>
      <c r="B97" s="13">
        <f>ROUND(IFERROR(+N80,0),2)</f>
        <v>0</v>
      </c>
      <c r="C97" s="43" t="s">
        <v>14</v>
      </c>
    </row>
    <row r="98" spans="1:14" ht="24" customHeight="1" x14ac:dyDescent="0.25">
      <c r="A98" s="23" t="s">
        <v>55</v>
      </c>
      <c r="B98" s="45">
        <f>ROUND(IFERROR(+B97/B96,0),14)</f>
        <v>0</v>
      </c>
      <c r="C98" s="44" t="s">
        <v>16</v>
      </c>
    </row>
    <row r="99" spans="1:14" ht="24" customHeight="1" x14ac:dyDescent="0.25">
      <c r="A99" s="23" t="s">
        <v>56</v>
      </c>
      <c r="B99" s="13">
        <f>ROUND(IFERROR(+B92*B98,0),2)</f>
        <v>0</v>
      </c>
      <c r="C99" s="44" t="s">
        <v>16</v>
      </c>
      <c r="D99" s="46"/>
    </row>
    <row r="100" spans="1:14" ht="24" customHeight="1" x14ac:dyDescent="0.25">
      <c r="A100" s="23" t="s">
        <v>57</v>
      </c>
      <c r="B100" s="13">
        <f>ROUND(IFERROR(+B99-B91,0),2)</f>
        <v>0</v>
      </c>
      <c r="C100" s="44" t="s">
        <v>16</v>
      </c>
      <c r="D100" s="46"/>
    </row>
    <row r="101" spans="1:14" ht="24" customHeight="1" x14ac:dyDescent="0.25">
      <c r="A101" s="47"/>
      <c r="B101" s="36"/>
      <c r="C101" s="4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24" customHeight="1" x14ac:dyDescent="0.25">
      <c r="A102" s="24" t="s">
        <v>18</v>
      </c>
      <c r="B102" s="25" t="str">
        <f>IF(B100&lt;B88,"Ja","Nej")</f>
        <v>Nej</v>
      </c>
      <c r="C102" s="13">
        <f>ROUND(+B100-B88,2)</f>
        <v>0</v>
      </c>
    </row>
    <row r="105" spans="1:14" ht="26.25" x14ac:dyDescent="0.4">
      <c r="A105" s="5" t="s">
        <v>26</v>
      </c>
      <c r="F105" s="28" t="s">
        <v>17</v>
      </c>
      <c r="G105" s="29"/>
    </row>
    <row r="106" spans="1:14" x14ac:dyDescent="0.25">
      <c r="A106" s="10"/>
      <c r="B106" s="11" t="s">
        <v>4</v>
      </c>
      <c r="C106" s="11" t="s">
        <v>5</v>
      </c>
      <c r="D106" s="11" t="s">
        <v>6</v>
      </c>
      <c r="E106" s="11" t="s">
        <v>7</v>
      </c>
      <c r="F106" s="11" t="s">
        <v>27</v>
      </c>
      <c r="G106" s="11" t="s">
        <v>8</v>
      </c>
      <c r="H106" s="11" t="s">
        <v>9</v>
      </c>
      <c r="I106" s="11" t="s">
        <v>10</v>
      </c>
      <c r="J106" s="11" t="s">
        <v>28</v>
      </c>
      <c r="K106" s="11" t="s">
        <v>29</v>
      </c>
      <c r="L106" s="11" t="s">
        <v>30</v>
      </c>
      <c r="M106" s="11" t="s">
        <v>31</v>
      </c>
      <c r="N106" s="10" t="s">
        <v>0</v>
      </c>
    </row>
    <row r="107" spans="1:14" x14ac:dyDescent="0.25">
      <c r="A107" s="30" t="s">
        <v>32</v>
      </c>
      <c r="B107" s="12"/>
      <c r="C107" s="12"/>
      <c r="D107" s="20"/>
      <c r="E107" s="20"/>
      <c r="F107" s="20"/>
      <c r="G107" s="20"/>
      <c r="H107" s="20"/>
      <c r="I107" s="12"/>
      <c r="J107" s="12"/>
      <c r="K107" s="12"/>
      <c r="L107" s="12"/>
      <c r="M107" s="12"/>
      <c r="N107" s="13">
        <f>ROUND(SUM(B107:M107),2)</f>
        <v>0</v>
      </c>
    </row>
    <row r="108" spans="1:14" x14ac:dyDescent="0.25">
      <c r="A108" s="30" t="s">
        <v>33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3">
        <f t="shared" ref="N108" si="20">ROUND(SUM(B108:M108),2)</f>
        <v>0</v>
      </c>
    </row>
    <row r="109" spans="1:14" ht="30" customHeight="1" x14ac:dyDescent="0.25">
      <c r="A109" s="14" t="s">
        <v>11</v>
      </c>
      <c r="B109" s="21" t="s">
        <v>12</v>
      </c>
      <c r="C109" s="21" t="s">
        <v>12</v>
      </c>
      <c r="D109" s="21" t="s">
        <v>12</v>
      </c>
      <c r="E109" s="21" t="s">
        <v>12</v>
      </c>
      <c r="F109" s="21" t="s">
        <v>12</v>
      </c>
      <c r="G109" s="21" t="s">
        <v>12</v>
      </c>
      <c r="H109" s="21" t="s">
        <v>12</v>
      </c>
      <c r="I109" s="21" t="s">
        <v>12</v>
      </c>
      <c r="J109" s="21" t="s">
        <v>12</v>
      </c>
      <c r="K109" s="21" t="s">
        <v>12</v>
      </c>
      <c r="L109" s="21" t="s">
        <v>12</v>
      </c>
      <c r="M109" s="21" t="s">
        <v>12</v>
      </c>
      <c r="N109" s="13"/>
    </row>
    <row r="110" spans="1:14" x14ac:dyDescent="0.25">
      <c r="A110" s="30" t="s">
        <v>34</v>
      </c>
      <c r="B110" s="13">
        <f t="shared" ref="B110:M110" si="21">ROUND(SUM(B107:B108),2)</f>
        <v>0</v>
      </c>
      <c r="C110" s="13">
        <f t="shared" si="21"/>
        <v>0</v>
      </c>
      <c r="D110" s="13">
        <f t="shared" si="21"/>
        <v>0</v>
      </c>
      <c r="E110" s="13">
        <f t="shared" si="21"/>
        <v>0</v>
      </c>
      <c r="F110" s="13">
        <f t="shared" si="21"/>
        <v>0</v>
      </c>
      <c r="G110" s="13">
        <f t="shared" si="21"/>
        <v>0</v>
      </c>
      <c r="H110" s="13">
        <f t="shared" si="21"/>
        <v>0</v>
      </c>
      <c r="I110" s="13">
        <f t="shared" si="21"/>
        <v>0</v>
      </c>
      <c r="J110" s="13">
        <f t="shared" si="21"/>
        <v>0</v>
      </c>
      <c r="K110" s="13">
        <f t="shared" si="21"/>
        <v>0</v>
      </c>
      <c r="L110" s="13">
        <f t="shared" si="21"/>
        <v>0</v>
      </c>
      <c r="M110" s="13">
        <f t="shared" si="21"/>
        <v>0</v>
      </c>
      <c r="N110" s="13">
        <f>ROUND(SUM(B110:M110),2)</f>
        <v>0</v>
      </c>
    </row>
    <row r="111" spans="1:14" x14ac:dyDescent="0.25">
      <c r="A111" s="30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 ht="16.149999999999999" customHeight="1" x14ac:dyDescent="0.25">
      <c r="A112" s="49" t="s">
        <v>58</v>
      </c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13"/>
    </row>
    <row r="113" spans="1:15" ht="15" customHeight="1" x14ac:dyDescent="0.25">
      <c r="A113" s="30" t="s">
        <v>35</v>
      </c>
      <c r="B113" s="13">
        <f t="shared" ref="B113:G113" si="22">ROUND(B110*B112,2)</f>
        <v>0</v>
      </c>
      <c r="C113" s="13">
        <f t="shared" si="22"/>
        <v>0</v>
      </c>
      <c r="D113" s="13">
        <f t="shared" si="22"/>
        <v>0</v>
      </c>
      <c r="E113" s="13">
        <f t="shared" si="22"/>
        <v>0</v>
      </c>
      <c r="F113" s="13">
        <f t="shared" si="22"/>
        <v>0</v>
      </c>
      <c r="G113" s="13">
        <f t="shared" si="22"/>
        <v>0</v>
      </c>
      <c r="H113" s="13">
        <f>ROUND(H110*H112,2)</f>
        <v>0</v>
      </c>
      <c r="I113" s="13">
        <f t="shared" ref="I113:M113" si="23">ROUND(I110*I112,2)</f>
        <v>0</v>
      </c>
      <c r="J113" s="13">
        <f t="shared" si="23"/>
        <v>0</v>
      </c>
      <c r="K113" s="13">
        <f t="shared" si="23"/>
        <v>0</v>
      </c>
      <c r="L113" s="13">
        <f t="shared" si="23"/>
        <v>0</v>
      </c>
      <c r="M113" s="13">
        <f t="shared" si="23"/>
        <v>0</v>
      </c>
      <c r="N113" s="13">
        <f>ROUND(SUM(B113:M113),2)</f>
        <v>0</v>
      </c>
    </row>
    <row r="114" spans="1:15" ht="15" customHeight="1" x14ac:dyDescent="0.25">
      <c r="A114" s="3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5" x14ac:dyDescent="0.25">
      <c r="A115" s="30" t="s">
        <v>13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3">
        <f>ROUND(SUM(B115:M115),2)</f>
        <v>0</v>
      </c>
    </row>
    <row r="116" spans="1:15" x14ac:dyDescent="0.25">
      <c r="A116" s="30" t="s">
        <v>36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3">
        <f>ROUND(SUM(B116:M116),2)</f>
        <v>0</v>
      </c>
    </row>
    <row r="117" spans="1:15" x14ac:dyDescent="0.25">
      <c r="A117" s="30" t="s">
        <v>59</v>
      </c>
      <c r="B117" s="12">
        <v>0</v>
      </c>
      <c r="C117" s="12">
        <v>0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3">
        <f>ROUND(SUM(B117:M117),2)</f>
        <v>0</v>
      </c>
    </row>
    <row r="118" spans="1:15" x14ac:dyDescent="0.25">
      <c r="A118" s="30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5" x14ac:dyDescent="0.25">
      <c r="A119" s="30" t="s">
        <v>1</v>
      </c>
      <c r="B119" s="13">
        <f t="shared" ref="B119:G119" si="24">ROUND(SUM(B113:B117)+B110,2)</f>
        <v>0</v>
      </c>
      <c r="C119" s="13">
        <f t="shared" si="24"/>
        <v>0</v>
      </c>
      <c r="D119" s="13">
        <f t="shared" si="24"/>
        <v>0</v>
      </c>
      <c r="E119" s="13">
        <f t="shared" si="24"/>
        <v>0</v>
      </c>
      <c r="F119" s="13">
        <f t="shared" si="24"/>
        <v>0</v>
      </c>
      <c r="G119" s="13">
        <f t="shared" si="24"/>
        <v>0</v>
      </c>
      <c r="H119" s="13">
        <f>ROUND(SUM(H113:H117)+H110,2)</f>
        <v>0</v>
      </c>
      <c r="I119" s="13">
        <f t="shared" ref="I119:M119" si="25">ROUND(SUM(I113:I117)+I110,2)</f>
        <v>0</v>
      </c>
      <c r="J119" s="13">
        <f t="shared" si="25"/>
        <v>0</v>
      </c>
      <c r="K119" s="13">
        <f t="shared" si="25"/>
        <v>0</v>
      </c>
      <c r="L119" s="13">
        <f t="shared" si="25"/>
        <v>0</v>
      </c>
      <c r="M119" s="13">
        <f t="shared" si="25"/>
        <v>0</v>
      </c>
      <c r="N119" s="13">
        <f t="shared" ref="N119" si="26">ROUND(SUM(B119:M119),2)</f>
        <v>0</v>
      </c>
    </row>
    <row r="120" spans="1:15" x14ac:dyDescent="0.25">
      <c r="A120" s="30"/>
      <c r="B120" s="13"/>
      <c r="C120" s="13"/>
      <c r="D120" s="13"/>
      <c r="E120" s="13"/>
      <c r="F120" s="13"/>
      <c r="G120" s="13"/>
      <c r="H120" s="13"/>
      <c r="I120" s="13"/>
      <c r="J120" s="15"/>
      <c r="K120" s="13"/>
      <c r="L120" s="13"/>
      <c r="M120" s="13"/>
      <c r="N120" s="13"/>
    </row>
    <row r="121" spans="1:15" x14ac:dyDescent="0.25">
      <c r="A121" s="30" t="s">
        <v>37</v>
      </c>
      <c r="B121" s="32"/>
      <c r="C121" s="32"/>
      <c r="D121" s="32"/>
      <c r="E121" s="32"/>
      <c r="F121" s="33"/>
      <c r="G121" s="33"/>
      <c r="H121" s="33"/>
      <c r="I121" s="33"/>
      <c r="J121" s="33"/>
      <c r="K121" s="33"/>
      <c r="L121" s="33"/>
      <c r="M121" s="33"/>
      <c r="N121" s="13">
        <f t="shared" ref="N121" si="27">ROUND(SUM(B121:M121),2)</f>
        <v>0</v>
      </c>
    </row>
    <row r="122" spans="1:15" x14ac:dyDescent="0.25">
      <c r="A122" s="30" t="s">
        <v>38</v>
      </c>
      <c r="B122" s="13">
        <f>ROUND(IFERROR(B121/(1924/$B$8),0),2)</f>
        <v>0</v>
      </c>
      <c r="C122" s="13">
        <f t="shared" ref="C122:M122" si="28">ROUND(IFERROR(C121/(1924/$B$8),0),2)</f>
        <v>0</v>
      </c>
      <c r="D122" s="13">
        <f t="shared" si="28"/>
        <v>0</v>
      </c>
      <c r="E122" s="13">
        <f t="shared" si="28"/>
        <v>0</v>
      </c>
      <c r="F122" s="13">
        <f t="shared" si="28"/>
        <v>0</v>
      </c>
      <c r="G122" s="13">
        <f t="shared" si="28"/>
        <v>0</v>
      </c>
      <c r="H122" s="13">
        <f t="shared" si="28"/>
        <v>0</v>
      </c>
      <c r="I122" s="13">
        <f t="shared" si="28"/>
        <v>0</v>
      </c>
      <c r="J122" s="13">
        <f t="shared" si="28"/>
        <v>0</v>
      </c>
      <c r="K122" s="13">
        <f t="shared" si="28"/>
        <v>0</v>
      </c>
      <c r="L122" s="13">
        <f t="shared" si="28"/>
        <v>0</v>
      </c>
      <c r="M122" s="13">
        <f t="shared" si="28"/>
        <v>0</v>
      </c>
      <c r="N122" s="13">
        <f>ROUND(SUM(B122:M122),2)</f>
        <v>0</v>
      </c>
    </row>
    <row r="123" spans="1:15" x14ac:dyDescent="0.25">
      <c r="A123" s="30"/>
      <c r="B123" s="13"/>
      <c r="C123" s="13"/>
      <c r="D123" s="13"/>
      <c r="E123" s="13"/>
      <c r="F123" s="13"/>
      <c r="G123" s="13"/>
      <c r="H123" s="13"/>
      <c r="I123" s="13"/>
      <c r="J123" s="22"/>
      <c r="K123" s="13"/>
      <c r="L123" s="13"/>
      <c r="M123" s="13"/>
      <c r="N123" s="10"/>
    </row>
    <row r="124" spans="1:15" x14ac:dyDescent="0.25">
      <c r="A124" s="30" t="s">
        <v>39</v>
      </c>
      <c r="B124" s="13">
        <f>ROUND(IFERROR(+B119/B122,0),2)</f>
        <v>0</v>
      </c>
      <c r="C124" s="13">
        <f t="shared" ref="C124:M124" si="29">ROUND(IFERROR(+C119/C122,0),2)</f>
        <v>0</v>
      </c>
      <c r="D124" s="13">
        <f t="shared" si="29"/>
        <v>0</v>
      </c>
      <c r="E124" s="13">
        <f t="shared" si="29"/>
        <v>0</v>
      </c>
      <c r="F124" s="13">
        <f t="shared" si="29"/>
        <v>0</v>
      </c>
      <c r="G124" s="13">
        <f t="shared" si="29"/>
        <v>0</v>
      </c>
      <c r="H124" s="13">
        <f t="shared" si="29"/>
        <v>0</v>
      </c>
      <c r="I124" s="13">
        <f t="shared" si="29"/>
        <v>0</v>
      </c>
      <c r="J124" s="13">
        <f t="shared" si="29"/>
        <v>0</v>
      </c>
      <c r="K124" s="13">
        <f t="shared" si="29"/>
        <v>0</v>
      </c>
      <c r="L124" s="13">
        <f t="shared" si="29"/>
        <v>0</v>
      </c>
      <c r="M124" s="13">
        <f t="shared" si="29"/>
        <v>0</v>
      </c>
      <c r="N124" s="13">
        <f>ROUND(IFERROR(+N119/N122,0),2)</f>
        <v>0</v>
      </c>
    </row>
    <row r="125" spans="1:15" x14ac:dyDescent="0.25">
      <c r="A125" s="30" t="s">
        <v>60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3"/>
    </row>
    <row r="126" spans="1:15" x14ac:dyDescent="0.25">
      <c r="A126" s="30" t="s">
        <v>61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3"/>
    </row>
    <row r="127" spans="1:15" x14ac:dyDescent="0.25">
      <c r="A127" s="30" t="s">
        <v>62</v>
      </c>
      <c r="B127" s="50">
        <f>B125+B126</f>
        <v>0</v>
      </c>
      <c r="C127" s="50">
        <f t="shared" ref="C127:M127" si="30">C125+C126</f>
        <v>0</v>
      </c>
      <c r="D127" s="50">
        <f t="shared" si="30"/>
        <v>0</v>
      </c>
      <c r="E127" s="50">
        <f t="shared" si="30"/>
        <v>0</v>
      </c>
      <c r="F127" s="50">
        <f t="shared" si="30"/>
        <v>0</v>
      </c>
      <c r="G127" s="50">
        <f t="shared" si="30"/>
        <v>0</v>
      </c>
      <c r="H127" s="50">
        <f t="shared" si="30"/>
        <v>0</v>
      </c>
      <c r="I127" s="50">
        <f t="shared" si="30"/>
        <v>0</v>
      </c>
      <c r="J127" s="50">
        <f t="shared" si="30"/>
        <v>0</v>
      </c>
      <c r="K127" s="50">
        <f t="shared" si="30"/>
        <v>0</v>
      </c>
      <c r="L127" s="50">
        <f t="shared" si="30"/>
        <v>0</v>
      </c>
      <c r="M127" s="50">
        <f t="shared" si="30"/>
        <v>0</v>
      </c>
      <c r="N127" s="13">
        <f>ROUND(SUM(B127:M127),2)</f>
        <v>0</v>
      </c>
    </row>
    <row r="128" spans="1:15" x14ac:dyDescent="0.25">
      <c r="A128" s="16"/>
      <c r="B128" s="16"/>
      <c r="O128" s="3"/>
    </row>
    <row r="129" spans="1:15" ht="24" customHeight="1" x14ac:dyDescent="0.25">
      <c r="A129" s="34" t="s">
        <v>40</v>
      </c>
      <c r="B129" s="35">
        <f>+G105</f>
        <v>0</v>
      </c>
      <c r="C129" s="17"/>
      <c r="E129" s="16"/>
      <c r="F129" s="16"/>
      <c r="G129" s="16"/>
      <c r="H129" s="16"/>
      <c r="O129" s="3"/>
    </row>
    <row r="130" spans="1:15" ht="24" customHeight="1" x14ac:dyDescent="0.25">
      <c r="A130" s="23" t="s">
        <v>42</v>
      </c>
      <c r="B130" s="56">
        <f>ROUND(+N124,2)</f>
        <v>0</v>
      </c>
      <c r="C130" s="18" t="s">
        <v>41</v>
      </c>
      <c r="E130" s="36"/>
      <c r="F130" s="36"/>
      <c r="G130" s="36"/>
      <c r="H130" s="16"/>
      <c r="O130" s="3"/>
    </row>
    <row r="131" spans="1:15" ht="24" customHeight="1" x14ac:dyDescent="0.25">
      <c r="A131" s="39" t="s">
        <v>43</v>
      </c>
      <c r="B131" s="12"/>
      <c r="C131" s="40" t="s">
        <v>15</v>
      </c>
      <c r="O131" s="3"/>
    </row>
    <row r="132" spans="1:15" ht="24" customHeight="1" x14ac:dyDescent="0.25">
      <c r="A132" s="23" t="s">
        <v>44</v>
      </c>
      <c r="B132" s="13">
        <f>ROUND(+B130-B131,2)</f>
        <v>0</v>
      </c>
      <c r="C132" s="19" t="s">
        <v>16</v>
      </c>
      <c r="O132" s="3"/>
    </row>
    <row r="133" spans="1:15" ht="24" customHeight="1" x14ac:dyDescent="0.25">
      <c r="A133" s="37" t="s">
        <v>45</v>
      </c>
      <c r="B133" s="38">
        <f>ROUND(N127,2)</f>
        <v>0</v>
      </c>
      <c r="C133" s="19" t="s">
        <v>16</v>
      </c>
    </row>
    <row r="134" spans="1:15" ht="24" customHeight="1" x14ac:dyDescent="0.25">
      <c r="A134" s="37" t="s">
        <v>46</v>
      </c>
      <c r="B134" s="38">
        <f>ROUND(+B130*B133,2)</f>
        <v>0</v>
      </c>
      <c r="C134" s="19" t="s">
        <v>16</v>
      </c>
    </row>
    <row r="135" spans="1:15" ht="24" customHeight="1" x14ac:dyDescent="0.25">
      <c r="A135" s="23" t="s">
        <v>47</v>
      </c>
      <c r="B135" s="13">
        <f>ROUND(B133*B132,2)</f>
        <v>0</v>
      </c>
      <c r="C135" s="19" t="s">
        <v>16</v>
      </c>
    </row>
    <row r="136" spans="1:15" ht="24" customHeight="1" x14ac:dyDescent="0.25"/>
    <row r="137" spans="1:15" ht="24" customHeight="1" x14ac:dyDescent="0.25">
      <c r="A137" s="41" t="s">
        <v>48</v>
      </c>
      <c r="B137" s="42"/>
      <c r="C137" s="42"/>
    </row>
    <row r="138" spans="1:15" ht="24" customHeight="1" x14ac:dyDescent="0.25">
      <c r="A138" s="39" t="s">
        <v>49</v>
      </c>
      <c r="B138" s="12"/>
      <c r="C138" s="40" t="s">
        <v>15</v>
      </c>
    </row>
    <row r="139" spans="1:15" ht="24" customHeight="1" x14ac:dyDescent="0.25">
      <c r="A139" s="23" t="s">
        <v>50</v>
      </c>
      <c r="B139" s="13">
        <f>ROUND(+N119,2)</f>
        <v>0</v>
      </c>
      <c r="C139" s="43" t="s">
        <v>14</v>
      </c>
    </row>
    <row r="140" spans="1:15" ht="24" customHeight="1" x14ac:dyDescent="0.25">
      <c r="A140" s="23" t="s">
        <v>51</v>
      </c>
      <c r="B140" s="13">
        <f>ROUND(+B139-B138,2)</f>
        <v>0</v>
      </c>
      <c r="C140" s="44" t="s">
        <v>16</v>
      </c>
    </row>
    <row r="141" spans="1:15" ht="24" customHeight="1" x14ac:dyDescent="0.25"/>
    <row r="142" spans="1:15" ht="24" customHeight="1" x14ac:dyDescent="0.25">
      <c r="A142" s="41" t="s">
        <v>52</v>
      </c>
      <c r="B142" s="42"/>
      <c r="C142" s="42"/>
    </row>
    <row r="143" spans="1:15" ht="24" customHeight="1" x14ac:dyDescent="0.25">
      <c r="A143" s="23" t="s">
        <v>53</v>
      </c>
      <c r="B143" s="13">
        <f>ROUND(N122,2)</f>
        <v>0</v>
      </c>
      <c r="C143" s="43" t="s">
        <v>14</v>
      </c>
    </row>
    <row r="144" spans="1:15" ht="24" customHeight="1" x14ac:dyDescent="0.25">
      <c r="A144" s="23" t="s">
        <v>54</v>
      </c>
      <c r="B144" s="13">
        <f>ROUND(IFERROR(+N127,0),2)</f>
        <v>0</v>
      </c>
      <c r="C144" s="43" t="s">
        <v>14</v>
      </c>
    </row>
    <row r="145" spans="1:14" ht="24" customHeight="1" x14ac:dyDescent="0.25">
      <c r="A145" s="23" t="s">
        <v>55</v>
      </c>
      <c r="B145" s="45">
        <f>ROUND(IFERROR(+B144/B143,0),14)</f>
        <v>0</v>
      </c>
      <c r="C145" s="44" t="s">
        <v>16</v>
      </c>
    </row>
    <row r="146" spans="1:14" ht="24" customHeight="1" x14ac:dyDescent="0.25">
      <c r="A146" s="23" t="s">
        <v>56</v>
      </c>
      <c r="B146" s="13">
        <f>ROUND(IFERROR(+B139*B145,0),2)</f>
        <v>0</v>
      </c>
      <c r="C146" s="44" t="s">
        <v>16</v>
      </c>
      <c r="D146" s="46"/>
    </row>
    <row r="147" spans="1:14" ht="24" customHeight="1" x14ac:dyDescent="0.25">
      <c r="A147" s="23" t="s">
        <v>57</v>
      </c>
      <c r="B147" s="13">
        <f>ROUND(IFERROR(+B146-B138,0),2)</f>
        <v>0</v>
      </c>
      <c r="C147" s="44" t="s">
        <v>16</v>
      </c>
      <c r="D147" s="46"/>
    </row>
    <row r="148" spans="1:14" ht="24" customHeight="1" x14ac:dyDescent="0.25">
      <c r="A148" s="47"/>
      <c r="B148" s="36"/>
      <c r="C148" s="4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24" customHeight="1" x14ac:dyDescent="0.25">
      <c r="A149" s="24" t="s">
        <v>18</v>
      </c>
      <c r="B149" s="25" t="str">
        <f>IF(B147&lt;B135,"Ja","Nej")</f>
        <v>Nej</v>
      </c>
      <c r="C149" s="13">
        <f>ROUND(+B147-B135,2)</f>
        <v>0</v>
      </c>
    </row>
    <row r="151" spans="1:14" ht="26.25" x14ac:dyDescent="0.4">
      <c r="A151" s="5" t="s">
        <v>26</v>
      </c>
      <c r="F151" s="28" t="s">
        <v>17</v>
      </c>
      <c r="G151" s="29"/>
    </row>
    <row r="152" spans="1:14" x14ac:dyDescent="0.25">
      <c r="A152" s="10"/>
      <c r="B152" s="11" t="s">
        <v>4</v>
      </c>
      <c r="C152" s="11" t="s">
        <v>5</v>
      </c>
      <c r="D152" s="11" t="s">
        <v>6</v>
      </c>
      <c r="E152" s="11" t="s">
        <v>7</v>
      </c>
      <c r="F152" s="11" t="s">
        <v>27</v>
      </c>
      <c r="G152" s="11" t="s">
        <v>8</v>
      </c>
      <c r="H152" s="11" t="s">
        <v>9</v>
      </c>
      <c r="I152" s="11" t="s">
        <v>10</v>
      </c>
      <c r="J152" s="11" t="s">
        <v>28</v>
      </c>
      <c r="K152" s="11" t="s">
        <v>29</v>
      </c>
      <c r="L152" s="11" t="s">
        <v>30</v>
      </c>
      <c r="M152" s="11" t="s">
        <v>31</v>
      </c>
      <c r="N152" s="10" t="s">
        <v>0</v>
      </c>
    </row>
    <row r="153" spans="1:14" x14ac:dyDescent="0.25">
      <c r="A153" s="30" t="s">
        <v>32</v>
      </c>
      <c r="B153" s="12"/>
      <c r="C153" s="12"/>
      <c r="D153" s="20"/>
      <c r="E153" s="20"/>
      <c r="F153" s="20"/>
      <c r="G153" s="20"/>
      <c r="H153" s="20"/>
      <c r="I153" s="12"/>
      <c r="J153" s="12"/>
      <c r="K153" s="12"/>
      <c r="L153" s="12"/>
      <c r="M153" s="12"/>
      <c r="N153" s="13">
        <f>ROUND(SUM(B153:M153),2)</f>
        <v>0</v>
      </c>
    </row>
    <row r="154" spans="1:14" x14ac:dyDescent="0.25">
      <c r="A154" s="30" t="s">
        <v>33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3">
        <f t="shared" ref="N154" si="31">ROUND(SUM(B154:M154),2)</f>
        <v>0</v>
      </c>
    </row>
    <row r="155" spans="1:14" ht="30" customHeight="1" x14ac:dyDescent="0.25">
      <c r="A155" s="14" t="s">
        <v>11</v>
      </c>
      <c r="B155" s="21" t="s">
        <v>12</v>
      </c>
      <c r="C155" s="21" t="s">
        <v>12</v>
      </c>
      <c r="D155" s="21" t="s">
        <v>12</v>
      </c>
      <c r="E155" s="21" t="s">
        <v>12</v>
      </c>
      <c r="F155" s="21" t="s">
        <v>12</v>
      </c>
      <c r="G155" s="21" t="s">
        <v>12</v>
      </c>
      <c r="H155" s="21" t="s">
        <v>12</v>
      </c>
      <c r="I155" s="21" t="s">
        <v>12</v>
      </c>
      <c r="J155" s="21" t="s">
        <v>12</v>
      </c>
      <c r="K155" s="21" t="s">
        <v>12</v>
      </c>
      <c r="L155" s="21" t="s">
        <v>12</v>
      </c>
      <c r="M155" s="21" t="s">
        <v>12</v>
      </c>
      <c r="N155" s="13"/>
    </row>
    <row r="156" spans="1:14" x14ac:dyDescent="0.25">
      <c r="A156" s="30" t="s">
        <v>34</v>
      </c>
      <c r="B156" s="13">
        <f t="shared" ref="B156:M156" si="32">ROUND(SUM(B153:B154),2)</f>
        <v>0</v>
      </c>
      <c r="C156" s="13">
        <f t="shared" si="32"/>
        <v>0</v>
      </c>
      <c r="D156" s="13">
        <f t="shared" si="32"/>
        <v>0</v>
      </c>
      <c r="E156" s="13">
        <f t="shared" si="32"/>
        <v>0</v>
      </c>
      <c r="F156" s="13">
        <f t="shared" si="32"/>
        <v>0</v>
      </c>
      <c r="G156" s="13">
        <f t="shared" si="32"/>
        <v>0</v>
      </c>
      <c r="H156" s="13">
        <f t="shared" si="32"/>
        <v>0</v>
      </c>
      <c r="I156" s="13">
        <f t="shared" si="32"/>
        <v>0</v>
      </c>
      <c r="J156" s="13">
        <f t="shared" si="32"/>
        <v>0</v>
      </c>
      <c r="K156" s="13">
        <f t="shared" si="32"/>
        <v>0</v>
      </c>
      <c r="L156" s="13">
        <f t="shared" si="32"/>
        <v>0</v>
      </c>
      <c r="M156" s="13">
        <f t="shared" si="32"/>
        <v>0</v>
      </c>
      <c r="N156" s="13">
        <f>ROUND(SUM(B156:M156),2)</f>
        <v>0</v>
      </c>
    </row>
    <row r="157" spans="1:14" x14ac:dyDescent="0.25">
      <c r="A157" s="30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 ht="16.149999999999999" customHeight="1" x14ac:dyDescent="0.25">
      <c r="A158" s="49" t="s">
        <v>58</v>
      </c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13"/>
    </row>
    <row r="159" spans="1:14" ht="15" customHeight="1" x14ac:dyDescent="0.25">
      <c r="A159" s="30" t="s">
        <v>35</v>
      </c>
      <c r="B159" s="13">
        <f t="shared" ref="B159:G159" si="33">ROUND(B156*B158,2)</f>
        <v>0</v>
      </c>
      <c r="C159" s="13">
        <f t="shared" si="33"/>
        <v>0</v>
      </c>
      <c r="D159" s="13">
        <f t="shared" si="33"/>
        <v>0</v>
      </c>
      <c r="E159" s="13">
        <f t="shared" si="33"/>
        <v>0</v>
      </c>
      <c r="F159" s="13">
        <f t="shared" si="33"/>
        <v>0</v>
      </c>
      <c r="G159" s="13">
        <f t="shared" si="33"/>
        <v>0</v>
      </c>
      <c r="H159" s="13">
        <f>ROUND(H156*H158,2)</f>
        <v>0</v>
      </c>
      <c r="I159" s="13">
        <f t="shared" ref="I159:M159" si="34">ROUND(I156*I158,2)</f>
        <v>0</v>
      </c>
      <c r="J159" s="13">
        <f t="shared" si="34"/>
        <v>0</v>
      </c>
      <c r="K159" s="13">
        <f t="shared" si="34"/>
        <v>0</v>
      </c>
      <c r="L159" s="13">
        <f t="shared" si="34"/>
        <v>0</v>
      </c>
      <c r="M159" s="13">
        <f t="shared" si="34"/>
        <v>0</v>
      </c>
      <c r="N159" s="13">
        <f>ROUND(SUM(B159:M159),2)</f>
        <v>0</v>
      </c>
    </row>
    <row r="160" spans="1:14" ht="15" customHeight="1" x14ac:dyDescent="0.25">
      <c r="A160" s="3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5" x14ac:dyDescent="0.25">
      <c r="A161" s="30" t="s">
        <v>13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3">
        <f>ROUND(SUM(B161:M161),2)</f>
        <v>0</v>
      </c>
    </row>
    <row r="162" spans="1:15" x14ac:dyDescent="0.25">
      <c r="A162" s="30" t="s">
        <v>36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3">
        <f>ROUND(SUM(B162:M162),2)</f>
        <v>0</v>
      </c>
    </row>
    <row r="163" spans="1:15" x14ac:dyDescent="0.25">
      <c r="A163" s="30" t="s">
        <v>59</v>
      </c>
      <c r="B163" s="12">
        <v>0</v>
      </c>
      <c r="C163" s="12">
        <v>0</v>
      </c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3">
        <f>ROUND(SUM(B163:M163),2)</f>
        <v>0</v>
      </c>
    </row>
    <row r="164" spans="1:15" x14ac:dyDescent="0.25">
      <c r="A164" s="30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5" x14ac:dyDescent="0.25">
      <c r="A165" s="30" t="s">
        <v>1</v>
      </c>
      <c r="B165" s="13">
        <f t="shared" ref="B165:G165" si="35">ROUND(SUM(B159:B163)+B156,2)</f>
        <v>0</v>
      </c>
      <c r="C165" s="13">
        <f t="shared" si="35"/>
        <v>0</v>
      </c>
      <c r="D165" s="13">
        <f t="shared" si="35"/>
        <v>0</v>
      </c>
      <c r="E165" s="13">
        <f t="shared" si="35"/>
        <v>0</v>
      </c>
      <c r="F165" s="13">
        <f t="shared" si="35"/>
        <v>0</v>
      </c>
      <c r="G165" s="13">
        <f t="shared" si="35"/>
        <v>0</v>
      </c>
      <c r="H165" s="13">
        <f>ROUND(SUM(H159:H163)+H156,2)</f>
        <v>0</v>
      </c>
      <c r="I165" s="13">
        <f t="shared" ref="I165:M165" si="36">ROUND(SUM(I159:I163)+I156,2)</f>
        <v>0</v>
      </c>
      <c r="J165" s="13">
        <f t="shared" si="36"/>
        <v>0</v>
      </c>
      <c r="K165" s="13">
        <f t="shared" si="36"/>
        <v>0</v>
      </c>
      <c r="L165" s="13">
        <f t="shared" si="36"/>
        <v>0</v>
      </c>
      <c r="M165" s="13">
        <f t="shared" si="36"/>
        <v>0</v>
      </c>
      <c r="N165" s="13">
        <f t="shared" ref="N165" si="37">ROUND(SUM(B165:M165),2)</f>
        <v>0</v>
      </c>
    </row>
    <row r="166" spans="1:15" x14ac:dyDescent="0.25">
      <c r="A166" s="30"/>
      <c r="B166" s="13"/>
      <c r="C166" s="13"/>
      <c r="D166" s="13"/>
      <c r="E166" s="13"/>
      <c r="F166" s="13"/>
      <c r="G166" s="13"/>
      <c r="H166" s="13"/>
      <c r="I166" s="13"/>
      <c r="J166" s="15"/>
      <c r="K166" s="13"/>
      <c r="L166" s="13"/>
      <c r="M166" s="13"/>
      <c r="N166" s="13"/>
    </row>
    <row r="167" spans="1:15" x14ac:dyDescent="0.25">
      <c r="A167" s="30" t="s">
        <v>37</v>
      </c>
      <c r="B167" s="32"/>
      <c r="C167" s="32"/>
      <c r="D167" s="32"/>
      <c r="E167" s="32"/>
      <c r="F167" s="33"/>
      <c r="G167" s="33"/>
      <c r="H167" s="33"/>
      <c r="I167" s="33"/>
      <c r="J167" s="33"/>
      <c r="K167" s="33"/>
      <c r="L167" s="33"/>
      <c r="M167" s="33"/>
      <c r="N167" s="13">
        <f t="shared" ref="N167" si="38">ROUND(SUM(B167:M167),2)</f>
        <v>0</v>
      </c>
    </row>
    <row r="168" spans="1:15" x14ac:dyDescent="0.25">
      <c r="A168" s="30" t="s">
        <v>38</v>
      </c>
      <c r="B168" s="13">
        <f>ROUND(IFERROR(B167/(1924/$B$8),0),2)</f>
        <v>0</v>
      </c>
      <c r="C168" s="13">
        <f t="shared" ref="C168:M168" si="39">ROUND(IFERROR(C167/(1924/$B$8),0),2)</f>
        <v>0</v>
      </c>
      <c r="D168" s="13">
        <f t="shared" si="39"/>
        <v>0</v>
      </c>
      <c r="E168" s="13">
        <f t="shared" si="39"/>
        <v>0</v>
      </c>
      <c r="F168" s="13">
        <f t="shared" si="39"/>
        <v>0</v>
      </c>
      <c r="G168" s="13">
        <f t="shared" si="39"/>
        <v>0</v>
      </c>
      <c r="H168" s="13">
        <f t="shared" si="39"/>
        <v>0</v>
      </c>
      <c r="I168" s="13">
        <f t="shared" si="39"/>
        <v>0</v>
      </c>
      <c r="J168" s="13">
        <f t="shared" si="39"/>
        <v>0</v>
      </c>
      <c r="K168" s="13">
        <f t="shared" si="39"/>
        <v>0</v>
      </c>
      <c r="L168" s="13">
        <f t="shared" si="39"/>
        <v>0</v>
      </c>
      <c r="M168" s="13">
        <f t="shared" si="39"/>
        <v>0</v>
      </c>
      <c r="N168" s="13">
        <f>ROUND(SUM(B168:M168),2)</f>
        <v>0</v>
      </c>
    </row>
    <row r="169" spans="1:15" x14ac:dyDescent="0.25">
      <c r="A169" s="30"/>
      <c r="B169" s="13"/>
      <c r="C169" s="13"/>
      <c r="D169" s="13"/>
      <c r="E169" s="13"/>
      <c r="F169" s="13"/>
      <c r="G169" s="13"/>
      <c r="H169" s="13"/>
      <c r="I169" s="13"/>
      <c r="J169" s="22"/>
      <c r="K169" s="13"/>
      <c r="L169" s="13"/>
      <c r="M169" s="13"/>
      <c r="N169" s="10"/>
    </row>
    <row r="170" spans="1:15" x14ac:dyDescent="0.25">
      <c r="A170" s="30" t="s">
        <v>39</v>
      </c>
      <c r="B170" s="13">
        <f>ROUND(IFERROR(+B165/B168,0),2)</f>
        <v>0</v>
      </c>
      <c r="C170" s="13">
        <f t="shared" ref="C170:M170" si="40">ROUND(IFERROR(+C165/C168,0),2)</f>
        <v>0</v>
      </c>
      <c r="D170" s="13">
        <f t="shared" si="40"/>
        <v>0</v>
      </c>
      <c r="E170" s="13">
        <f t="shared" si="40"/>
        <v>0</v>
      </c>
      <c r="F170" s="13">
        <f t="shared" si="40"/>
        <v>0</v>
      </c>
      <c r="G170" s="13">
        <f t="shared" si="40"/>
        <v>0</v>
      </c>
      <c r="H170" s="13">
        <f t="shared" si="40"/>
        <v>0</v>
      </c>
      <c r="I170" s="13">
        <f t="shared" si="40"/>
        <v>0</v>
      </c>
      <c r="J170" s="13">
        <f t="shared" si="40"/>
        <v>0</v>
      </c>
      <c r="K170" s="13">
        <f t="shared" si="40"/>
        <v>0</v>
      </c>
      <c r="L170" s="13">
        <f t="shared" si="40"/>
        <v>0</v>
      </c>
      <c r="M170" s="13">
        <f t="shared" si="40"/>
        <v>0</v>
      </c>
      <c r="N170" s="13">
        <f>ROUND(IFERROR(+N165/N168,0),2)</f>
        <v>0</v>
      </c>
    </row>
    <row r="171" spans="1:15" x14ac:dyDescent="0.25">
      <c r="A171" s="30" t="s">
        <v>60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3"/>
    </row>
    <row r="172" spans="1:15" x14ac:dyDescent="0.25">
      <c r="A172" s="30" t="s">
        <v>61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3"/>
    </row>
    <row r="173" spans="1:15" x14ac:dyDescent="0.25">
      <c r="A173" s="30" t="s">
        <v>62</v>
      </c>
      <c r="B173" s="50">
        <f>B171+B172</f>
        <v>0</v>
      </c>
      <c r="C173" s="50">
        <f t="shared" ref="C173:M173" si="41">C171+C172</f>
        <v>0</v>
      </c>
      <c r="D173" s="50">
        <f t="shared" si="41"/>
        <v>0</v>
      </c>
      <c r="E173" s="50">
        <f t="shared" si="41"/>
        <v>0</v>
      </c>
      <c r="F173" s="50">
        <f t="shared" si="41"/>
        <v>0</v>
      </c>
      <c r="G173" s="50">
        <f t="shared" si="41"/>
        <v>0</v>
      </c>
      <c r="H173" s="50">
        <f t="shared" si="41"/>
        <v>0</v>
      </c>
      <c r="I173" s="50">
        <f t="shared" si="41"/>
        <v>0</v>
      </c>
      <c r="J173" s="50">
        <f t="shared" si="41"/>
        <v>0</v>
      </c>
      <c r="K173" s="50">
        <f t="shared" si="41"/>
        <v>0</v>
      </c>
      <c r="L173" s="50">
        <f t="shared" si="41"/>
        <v>0</v>
      </c>
      <c r="M173" s="50">
        <f t="shared" si="41"/>
        <v>0</v>
      </c>
      <c r="N173" s="13">
        <f>ROUND(SUM(B173:M173),2)</f>
        <v>0</v>
      </c>
    </row>
    <row r="174" spans="1:15" x14ac:dyDescent="0.25">
      <c r="A174" s="16"/>
      <c r="B174" s="16"/>
      <c r="O174" s="3"/>
    </row>
    <row r="175" spans="1:15" ht="24" customHeight="1" x14ac:dyDescent="0.25">
      <c r="A175" s="34" t="s">
        <v>40</v>
      </c>
      <c r="B175" s="35">
        <f>+G151</f>
        <v>0</v>
      </c>
      <c r="C175" s="17"/>
      <c r="E175" s="16"/>
      <c r="F175" s="16"/>
      <c r="G175" s="16"/>
      <c r="H175" s="16"/>
      <c r="O175" s="3"/>
    </row>
    <row r="176" spans="1:15" ht="24" customHeight="1" x14ac:dyDescent="0.25">
      <c r="A176" s="23" t="s">
        <v>42</v>
      </c>
      <c r="B176" s="56">
        <f>ROUND(+N170,2)</f>
        <v>0</v>
      </c>
      <c r="C176" s="18" t="s">
        <v>41</v>
      </c>
      <c r="E176" s="36"/>
      <c r="F176" s="36"/>
      <c r="G176" s="36"/>
      <c r="H176" s="16"/>
      <c r="O176" s="3"/>
    </row>
    <row r="177" spans="1:15" ht="24" customHeight="1" x14ac:dyDescent="0.25">
      <c r="A177" s="39" t="s">
        <v>43</v>
      </c>
      <c r="B177" s="12"/>
      <c r="C177" s="40" t="s">
        <v>15</v>
      </c>
      <c r="O177" s="3"/>
    </row>
    <row r="178" spans="1:15" ht="24" customHeight="1" x14ac:dyDescent="0.25">
      <c r="A178" s="23" t="s">
        <v>44</v>
      </c>
      <c r="B178" s="13">
        <f>ROUND(+B176-B177,2)</f>
        <v>0</v>
      </c>
      <c r="C178" s="19" t="s">
        <v>16</v>
      </c>
      <c r="O178" s="3"/>
    </row>
    <row r="179" spans="1:15" ht="24" customHeight="1" x14ac:dyDescent="0.25">
      <c r="A179" s="37" t="s">
        <v>45</v>
      </c>
      <c r="B179" s="38">
        <f>ROUND(N173,2)</f>
        <v>0</v>
      </c>
      <c r="C179" s="19" t="s">
        <v>16</v>
      </c>
    </row>
    <row r="180" spans="1:15" ht="24" customHeight="1" x14ac:dyDescent="0.25">
      <c r="A180" s="37" t="s">
        <v>46</v>
      </c>
      <c r="B180" s="38">
        <f>ROUND(+B176*B179,2)</f>
        <v>0</v>
      </c>
      <c r="C180" s="19" t="s">
        <v>16</v>
      </c>
    </row>
    <row r="181" spans="1:15" ht="24" customHeight="1" x14ac:dyDescent="0.25">
      <c r="A181" s="23" t="s">
        <v>47</v>
      </c>
      <c r="B181" s="13">
        <f>ROUND(B179*B178,2)</f>
        <v>0</v>
      </c>
      <c r="C181" s="19" t="s">
        <v>16</v>
      </c>
    </row>
    <row r="182" spans="1:15" ht="24" customHeight="1" x14ac:dyDescent="0.25"/>
    <row r="183" spans="1:15" ht="24" customHeight="1" x14ac:dyDescent="0.25">
      <c r="A183" s="41" t="s">
        <v>48</v>
      </c>
      <c r="B183" s="42"/>
      <c r="C183" s="42"/>
    </row>
    <row r="184" spans="1:15" ht="24" customHeight="1" x14ac:dyDescent="0.25">
      <c r="A184" s="39" t="s">
        <v>49</v>
      </c>
      <c r="B184" s="12"/>
      <c r="C184" s="40" t="s">
        <v>15</v>
      </c>
    </row>
    <row r="185" spans="1:15" ht="24" customHeight="1" x14ac:dyDescent="0.25">
      <c r="A185" s="23" t="s">
        <v>50</v>
      </c>
      <c r="B185" s="13">
        <f>ROUND(+N165,2)</f>
        <v>0</v>
      </c>
      <c r="C185" s="43" t="s">
        <v>14</v>
      </c>
    </row>
    <row r="186" spans="1:15" ht="24" customHeight="1" x14ac:dyDescent="0.25">
      <c r="A186" s="23" t="s">
        <v>51</v>
      </c>
      <c r="B186" s="13">
        <f>ROUND(+B185-B184,2)</f>
        <v>0</v>
      </c>
      <c r="C186" s="44" t="s">
        <v>16</v>
      </c>
    </row>
    <row r="187" spans="1:15" ht="24" customHeight="1" x14ac:dyDescent="0.25"/>
    <row r="188" spans="1:15" ht="24" customHeight="1" x14ac:dyDescent="0.25">
      <c r="A188" s="41" t="s">
        <v>52</v>
      </c>
      <c r="B188" s="42"/>
      <c r="C188" s="42"/>
    </row>
    <row r="189" spans="1:15" ht="24" customHeight="1" x14ac:dyDescent="0.25">
      <c r="A189" s="23" t="s">
        <v>53</v>
      </c>
      <c r="B189" s="13">
        <f>ROUND(N168,2)</f>
        <v>0</v>
      </c>
      <c r="C189" s="43" t="s">
        <v>14</v>
      </c>
    </row>
    <row r="190" spans="1:15" ht="24" customHeight="1" x14ac:dyDescent="0.25">
      <c r="A190" s="23" t="s">
        <v>54</v>
      </c>
      <c r="B190" s="13">
        <f>ROUND(IFERROR(+N173,0),2)</f>
        <v>0</v>
      </c>
      <c r="C190" s="43" t="s">
        <v>14</v>
      </c>
    </row>
    <row r="191" spans="1:15" ht="24" customHeight="1" x14ac:dyDescent="0.25">
      <c r="A191" s="23" t="s">
        <v>55</v>
      </c>
      <c r="B191" s="45">
        <f>ROUND(IFERROR(+B190/B189,0),14)</f>
        <v>0</v>
      </c>
      <c r="C191" s="44" t="s">
        <v>16</v>
      </c>
    </row>
    <row r="192" spans="1:15" ht="24" customHeight="1" x14ac:dyDescent="0.25">
      <c r="A192" s="23" t="s">
        <v>56</v>
      </c>
      <c r="B192" s="13">
        <f>ROUND(IFERROR(+B185*B191,0),2)</f>
        <v>0</v>
      </c>
      <c r="C192" s="44" t="s">
        <v>16</v>
      </c>
      <c r="D192" s="46"/>
    </row>
    <row r="193" spans="1:14" ht="24" customHeight="1" x14ac:dyDescent="0.25">
      <c r="A193" s="23" t="s">
        <v>57</v>
      </c>
      <c r="B193" s="13">
        <f>ROUND(IFERROR(+B192-B184,0),2)</f>
        <v>0</v>
      </c>
      <c r="C193" s="44" t="s">
        <v>16</v>
      </c>
      <c r="D193" s="46"/>
    </row>
    <row r="194" spans="1:14" ht="24" customHeight="1" x14ac:dyDescent="0.25">
      <c r="A194" s="47"/>
      <c r="B194" s="36"/>
      <c r="C194" s="4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24" customHeight="1" x14ac:dyDescent="0.25">
      <c r="A195" s="24" t="s">
        <v>18</v>
      </c>
      <c r="B195" s="25" t="str">
        <f>IF(B193&lt;B181,"Ja","Nej")</f>
        <v>Nej</v>
      </c>
      <c r="C195" s="13">
        <f>ROUND(+B193-B181,2)</f>
        <v>0</v>
      </c>
    </row>
    <row r="197" spans="1:14" ht="26.25" x14ac:dyDescent="0.4">
      <c r="A197" s="5" t="s">
        <v>26</v>
      </c>
      <c r="F197" s="28" t="s">
        <v>17</v>
      </c>
      <c r="G197" s="29"/>
    </row>
    <row r="198" spans="1:14" x14ac:dyDescent="0.25">
      <c r="A198" s="10"/>
      <c r="B198" s="11" t="s">
        <v>4</v>
      </c>
      <c r="C198" s="11" t="s">
        <v>5</v>
      </c>
      <c r="D198" s="11" t="s">
        <v>6</v>
      </c>
      <c r="E198" s="11" t="s">
        <v>7</v>
      </c>
      <c r="F198" s="11" t="s">
        <v>27</v>
      </c>
      <c r="G198" s="11" t="s">
        <v>8</v>
      </c>
      <c r="H198" s="11" t="s">
        <v>9</v>
      </c>
      <c r="I198" s="11" t="s">
        <v>10</v>
      </c>
      <c r="J198" s="11" t="s">
        <v>28</v>
      </c>
      <c r="K198" s="11" t="s">
        <v>29</v>
      </c>
      <c r="L198" s="11" t="s">
        <v>30</v>
      </c>
      <c r="M198" s="11" t="s">
        <v>31</v>
      </c>
      <c r="N198" s="10" t="s">
        <v>0</v>
      </c>
    </row>
    <row r="199" spans="1:14" x14ac:dyDescent="0.25">
      <c r="A199" s="30" t="s">
        <v>32</v>
      </c>
      <c r="B199" s="12"/>
      <c r="C199" s="12"/>
      <c r="D199" s="20"/>
      <c r="E199" s="20"/>
      <c r="F199" s="20"/>
      <c r="G199" s="20"/>
      <c r="H199" s="20"/>
      <c r="I199" s="12"/>
      <c r="J199" s="12"/>
      <c r="K199" s="12"/>
      <c r="L199" s="12"/>
      <c r="M199" s="12"/>
      <c r="N199" s="13">
        <f>ROUND(SUM(B199:M199),2)</f>
        <v>0</v>
      </c>
    </row>
    <row r="200" spans="1:14" x14ac:dyDescent="0.25">
      <c r="A200" s="30" t="s">
        <v>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3">
        <f t="shared" ref="N200" si="42">ROUND(SUM(B200:M200),2)</f>
        <v>0</v>
      </c>
    </row>
    <row r="201" spans="1:14" ht="30" customHeight="1" x14ac:dyDescent="0.25">
      <c r="A201" s="14" t="s">
        <v>11</v>
      </c>
      <c r="B201" s="21" t="s">
        <v>12</v>
      </c>
      <c r="C201" s="21" t="s">
        <v>12</v>
      </c>
      <c r="D201" s="21" t="s">
        <v>12</v>
      </c>
      <c r="E201" s="21" t="s">
        <v>12</v>
      </c>
      <c r="F201" s="21" t="s">
        <v>12</v>
      </c>
      <c r="G201" s="21" t="s">
        <v>12</v>
      </c>
      <c r="H201" s="21" t="s">
        <v>12</v>
      </c>
      <c r="I201" s="21" t="s">
        <v>12</v>
      </c>
      <c r="J201" s="21" t="s">
        <v>12</v>
      </c>
      <c r="K201" s="21" t="s">
        <v>12</v>
      </c>
      <c r="L201" s="21" t="s">
        <v>12</v>
      </c>
      <c r="M201" s="21" t="s">
        <v>12</v>
      </c>
      <c r="N201" s="13"/>
    </row>
    <row r="202" spans="1:14" x14ac:dyDescent="0.25">
      <c r="A202" s="30" t="s">
        <v>34</v>
      </c>
      <c r="B202" s="13">
        <f t="shared" ref="B202:M202" si="43">ROUND(SUM(B199:B200),2)</f>
        <v>0</v>
      </c>
      <c r="C202" s="13">
        <f t="shared" si="43"/>
        <v>0</v>
      </c>
      <c r="D202" s="13">
        <f t="shared" si="43"/>
        <v>0</v>
      </c>
      <c r="E202" s="13">
        <f t="shared" si="43"/>
        <v>0</v>
      </c>
      <c r="F202" s="13">
        <f t="shared" si="43"/>
        <v>0</v>
      </c>
      <c r="G202" s="13">
        <f t="shared" si="43"/>
        <v>0</v>
      </c>
      <c r="H202" s="13">
        <f t="shared" si="43"/>
        <v>0</v>
      </c>
      <c r="I202" s="13">
        <f t="shared" si="43"/>
        <v>0</v>
      </c>
      <c r="J202" s="13">
        <f t="shared" si="43"/>
        <v>0</v>
      </c>
      <c r="K202" s="13">
        <f t="shared" si="43"/>
        <v>0</v>
      </c>
      <c r="L202" s="13">
        <f t="shared" si="43"/>
        <v>0</v>
      </c>
      <c r="M202" s="13">
        <f t="shared" si="43"/>
        <v>0</v>
      </c>
      <c r="N202" s="13">
        <f>ROUND(SUM(B202:M202),2)</f>
        <v>0</v>
      </c>
    </row>
    <row r="203" spans="1:14" x14ac:dyDescent="0.25">
      <c r="A203" s="30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ht="16.149999999999999" customHeight="1" x14ac:dyDescent="0.25">
      <c r="A204" s="49" t="s">
        <v>58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13"/>
    </row>
    <row r="205" spans="1:14" ht="15" customHeight="1" x14ac:dyDescent="0.25">
      <c r="A205" s="30" t="s">
        <v>35</v>
      </c>
      <c r="B205" s="13">
        <f t="shared" ref="B205:G205" si="44">ROUND(B202*B204,2)</f>
        <v>0</v>
      </c>
      <c r="C205" s="13">
        <f t="shared" si="44"/>
        <v>0</v>
      </c>
      <c r="D205" s="13">
        <f t="shared" si="44"/>
        <v>0</v>
      </c>
      <c r="E205" s="13">
        <f t="shared" si="44"/>
        <v>0</v>
      </c>
      <c r="F205" s="13">
        <f t="shared" si="44"/>
        <v>0</v>
      </c>
      <c r="G205" s="13">
        <f t="shared" si="44"/>
        <v>0</v>
      </c>
      <c r="H205" s="13">
        <f>ROUND(H202*H204,2)</f>
        <v>0</v>
      </c>
      <c r="I205" s="13">
        <f t="shared" ref="I205:M205" si="45">ROUND(I202*I204,2)</f>
        <v>0</v>
      </c>
      <c r="J205" s="13">
        <f t="shared" si="45"/>
        <v>0</v>
      </c>
      <c r="K205" s="13">
        <f t="shared" si="45"/>
        <v>0</v>
      </c>
      <c r="L205" s="13">
        <f t="shared" si="45"/>
        <v>0</v>
      </c>
      <c r="M205" s="13">
        <f t="shared" si="45"/>
        <v>0</v>
      </c>
      <c r="N205" s="13">
        <f>ROUND(SUM(B205:M205),2)</f>
        <v>0</v>
      </c>
    </row>
    <row r="206" spans="1:14" ht="15" customHeight="1" x14ac:dyDescent="0.25">
      <c r="A206" s="3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1:14" x14ac:dyDescent="0.25">
      <c r="A207" s="30" t="s">
        <v>13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3">
        <f>ROUND(SUM(B207:M207),2)</f>
        <v>0</v>
      </c>
    </row>
    <row r="208" spans="1:14" x14ac:dyDescent="0.25">
      <c r="A208" s="30" t="s">
        <v>36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3">
        <f>ROUND(SUM(B208:M208),2)</f>
        <v>0</v>
      </c>
    </row>
    <row r="209" spans="1:15" x14ac:dyDescent="0.25">
      <c r="A209" s="30" t="s">
        <v>59</v>
      </c>
      <c r="B209" s="12">
        <v>0</v>
      </c>
      <c r="C209" s="12">
        <v>0</v>
      </c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3">
        <f>ROUND(SUM(B209:M209),2)</f>
        <v>0</v>
      </c>
    </row>
    <row r="210" spans="1:15" x14ac:dyDescent="0.25">
      <c r="A210" s="30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  <row r="211" spans="1:15" x14ac:dyDescent="0.25">
      <c r="A211" s="30" t="s">
        <v>1</v>
      </c>
      <c r="B211" s="13">
        <f t="shared" ref="B211:G211" si="46">ROUND(SUM(B205:B209)+B202,2)</f>
        <v>0</v>
      </c>
      <c r="C211" s="13">
        <f t="shared" si="46"/>
        <v>0</v>
      </c>
      <c r="D211" s="13">
        <f t="shared" si="46"/>
        <v>0</v>
      </c>
      <c r="E211" s="13">
        <f t="shared" si="46"/>
        <v>0</v>
      </c>
      <c r="F211" s="13">
        <f t="shared" si="46"/>
        <v>0</v>
      </c>
      <c r="G211" s="13">
        <f t="shared" si="46"/>
        <v>0</v>
      </c>
      <c r="H211" s="13">
        <f>ROUND(SUM(H205:H209)+H202,2)</f>
        <v>0</v>
      </c>
      <c r="I211" s="13">
        <f t="shared" ref="I211:M211" si="47">ROUND(SUM(I205:I209)+I202,2)</f>
        <v>0</v>
      </c>
      <c r="J211" s="13">
        <f t="shared" si="47"/>
        <v>0</v>
      </c>
      <c r="K211" s="13">
        <f t="shared" si="47"/>
        <v>0</v>
      </c>
      <c r="L211" s="13">
        <f t="shared" si="47"/>
        <v>0</v>
      </c>
      <c r="M211" s="13">
        <f t="shared" si="47"/>
        <v>0</v>
      </c>
      <c r="N211" s="13">
        <f t="shared" ref="N211" si="48">ROUND(SUM(B211:M211),2)</f>
        <v>0</v>
      </c>
    </row>
    <row r="212" spans="1:15" x14ac:dyDescent="0.25">
      <c r="A212" s="30"/>
      <c r="B212" s="13"/>
      <c r="C212" s="13"/>
      <c r="D212" s="13"/>
      <c r="E212" s="13"/>
      <c r="F212" s="13"/>
      <c r="G212" s="13"/>
      <c r="H212" s="13"/>
      <c r="I212" s="13"/>
      <c r="J212" s="15"/>
      <c r="K212" s="13"/>
      <c r="L212" s="13"/>
      <c r="M212" s="13"/>
      <c r="N212" s="13"/>
    </row>
    <row r="213" spans="1:15" x14ac:dyDescent="0.25">
      <c r="A213" s="30" t="s">
        <v>37</v>
      </c>
      <c r="B213" s="32"/>
      <c r="C213" s="32"/>
      <c r="D213" s="32"/>
      <c r="E213" s="32"/>
      <c r="F213" s="33"/>
      <c r="G213" s="33"/>
      <c r="H213" s="33"/>
      <c r="I213" s="33"/>
      <c r="J213" s="33"/>
      <c r="K213" s="33"/>
      <c r="L213" s="33"/>
      <c r="M213" s="33"/>
      <c r="N213" s="13">
        <f t="shared" ref="N213" si="49">ROUND(SUM(B213:M213),2)</f>
        <v>0</v>
      </c>
    </row>
    <row r="214" spans="1:15" x14ac:dyDescent="0.25">
      <c r="A214" s="30" t="s">
        <v>38</v>
      </c>
      <c r="B214" s="13">
        <f>ROUND(IFERROR(B213/(1924/$B$8),0),2)</f>
        <v>0</v>
      </c>
      <c r="C214" s="13">
        <f t="shared" ref="C214:M214" si="50">ROUND(IFERROR(C213/(1924/$B$8),0),2)</f>
        <v>0</v>
      </c>
      <c r="D214" s="13">
        <f t="shared" si="50"/>
        <v>0</v>
      </c>
      <c r="E214" s="13">
        <f t="shared" si="50"/>
        <v>0</v>
      </c>
      <c r="F214" s="13">
        <f t="shared" si="50"/>
        <v>0</v>
      </c>
      <c r="G214" s="13">
        <f t="shared" si="50"/>
        <v>0</v>
      </c>
      <c r="H214" s="13">
        <f t="shared" si="50"/>
        <v>0</v>
      </c>
      <c r="I214" s="13">
        <f t="shared" si="50"/>
        <v>0</v>
      </c>
      <c r="J214" s="13">
        <f t="shared" si="50"/>
        <v>0</v>
      </c>
      <c r="K214" s="13">
        <f t="shared" si="50"/>
        <v>0</v>
      </c>
      <c r="L214" s="13">
        <f t="shared" si="50"/>
        <v>0</v>
      </c>
      <c r="M214" s="13">
        <f t="shared" si="50"/>
        <v>0</v>
      </c>
      <c r="N214" s="13">
        <f>ROUND(SUM(B214:M214),2)</f>
        <v>0</v>
      </c>
    </row>
    <row r="215" spans="1:15" x14ac:dyDescent="0.25">
      <c r="A215" s="30"/>
      <c r="B215" s="13"/>
      <c r="C215" s="13"/>
      <c r="D215" s="13"/>
      <c r="E215" s="13"/>
      <c r="F215" s="13"/>
      <c r="G215" s="13"/>
      <c r="H215" s="13"/>
      <c r="I215" s="13"/>
      <c r="J215" s="22"/>
      <c r="K215" s="13"/>
      <c r="L215" s="13"/>
      <c r="M215" s="13"/>
      <c r="N215" s="10"/>
    </row>
    <row r="216" spans="1:15" x14ac:dyDescent="0.25">
      <c r="A216" s="30" t="s">
        <v>39</v>
      </c>
      <c r="B216" s="13">
        <f>ROUND(IFERROR(+B211/B214,0),2)</f>
        <v>0</v>
      </c>
      <c r="C216" s="13">
        <f t="shared" ref="C216:M216" si="51">ROUND(IFERROR(+C211/C214,0),2)</f>
        <v>0</v>
      </c>
      <c r="D216" s="13">
        <f t="shared" si="51"/>
        <v>0</v>
      </c>
      <c r="E216" s="13">
        <f t="shared" si="51"/>
        <v>0</v>
      </c>
      <c r="F216" s="13">
        <f t="shared" si="51"/>
        <v>0</v>
      </c>
      <c r="G216" s="13">
        <f t="shared" si="51"/>
        <v>0</v>
      </c>
      <c r="H216" s="13">
        <f t="shared" si="51"/>
        <v>0</v>
      </c>
      <c r="I216" s="13">
        <f t="shared" si="51"/>
        <v>0</v>
      </c>
      <c r="J216" s="13">
        <f t="shared" si="51"/>
        <v>0</v>
      </c>
      <c r="K216" s="13">
        <f t="shared" si="51"/>
        <v>0</v>
      </c>
      <c r="L216" s="13">
        <f t="shared" si="51"/>
        <v>0</v>
      </c>
      <c r="M216" s="13">
        <f t="shared" si="51"/>
        <v>0</v>
      </c>
      <c r="N216" s="13">
        <f>ROUND(IFERROR(+N211/N214,0),2)</f>
        <v>0</v>
      </c>
    </row>
    <row r="217" spans="1:15" x14ac:dyDescent="0.25">
      <c r="A217" s="30" t="s">
        <v>60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3"/>
    </row>
    <row r="218" spans="1:15" x14ac:dyDescent="0.25">
      <c r="A218" s="30" t="s">
        <v>61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3"/>
    </row>
    <row r="219" spans="1:15" x14ac:dyDescent="0.25">
      <c r="A219" s="30" t="s">
        <v>62</v>
      </c>
      <c r="B219" s="50">
        <f>B217+B218</f>
        <v>0</v>
      </c>
      <c r="C219" s="50">
        <f t="shared" ref="C219:M219" si="52">C217+C218</f>
        <v>0</v>
      </c>
      <c r="D219" s="50">
        <f t="shared" si="52"/>
        <v>0</v>
      </c>
      <c r="E219" s="50">
        <f t="shared" si="52"/>
        <v>0</v>
      </c>
      <c r="F219" s="50">
        <f t="shared" si="52"/>
        <v>0</v>
      </c>
      <c r="G219" s="50">
        <f t="shared" si="52"/>
        <v>0</v>
      </c>
      <c r="H219" s="50">
        <f t="shared" si="52"/>
        <v>0</v>
      </c>
      <c r="I219" s="50">
        <f t="shared" si="52"/>
        <v>0</v>
      </c>
      <c r="J219" s="50">
        <f t="shared" si="52"/>
        <v>0</v>
      </c>
      <c r="K219" s="50">
        <f t="shared" si="52"/>
        <v>0</v>
      </c>
      <c r="L219" s="50">
        <f t="shared" si="52"/>
        <v>0</v>
      </c>
      <c r="M219" s="50">
        <f t="shared" si="52"/>
        <v>0</v>
      </c>
      <c r="N219" s="13">
        <f>ROUND(SUM(B219:M219),2)</f>
        <v>0</v>
      </c>
    </row>
    <row r="220" spans="1:15" x14ac:dyDescent="0.25">
      <c r="A220" s="16"/>
      <c r="B220" s="16"/>
      <c r="O220" s="3"/>
    </row>
    <row r="221" spans="1:15" ht="24" customHeight="1" x14ac:dyDescent="0.25">
      <c r="A221" s="34" t="s">
        <v>40</v>
      </c>
      <c r="B221" s="35">
        <f>+G197</f>
        <v>0</v>
      </c>
      <c r="C221" s="17"/>
      <c r="E221" s="16"/>
      <c r="F221" s="16"/>
      <c r="G221" s="16"/>
      <c r="H221" s="16"/>
      <c r="O221" s="3"/>
    </row>
    <row r="222" spans="1:15" ht="24" customHeight="1" x14ac:dyDescent="0.25">
      <c r="A222" s="23" t="s">
        <v>42</v>
      </c>
      <c r="B222" s="56">
        <f>ROUND(+N216,2)</f>
        <v>0</v>
      </c>
      <c r="C222" s="18" t="s">
        <v>41</v>
      </c>
      <c r="E222" s="36"/>
      <c r="F222" s="36"/>
      <c r="G222" s="36"/>
      <c r="H222" s="16"/>
      <c r="O222" s="3"/>
    </row>
    <row r="223" spans="1:15" ht="24" customHeight="1" x14ac:dyDescent="0.25">
      <c r="A223" s="39" t="s">
        <v>43</v>
      </c>
      <c r="B223" s="12"/>
      <c r="C223" s="40" t="s">
        <v>15</v>
      </c>
      <c r="O223" s="3"/>
    </row>
    <row r="224" spans="1:15" ht="24" customHeight="1" x14ac:dyDescent="0.25">
      <c r="A224" s="23" t="s">
        <v>44</v>
      </c>
      <c r="B224" s="13">
        <f>ROUND(+B222-B223,2)</f>
        <v>0</v>
      </c>
      <c r="C224" s="19" t="s">
        <v>16</v>
      </c>
      <c r="O224" s="3"/>
    </row>
    <row r="225" spans="1:14" ht="24" customHeight="1" x14ac:dyDescent="0.25">
      <c r="A225" s="37" t="s">
        <v>45</v>
      </c>
      <c r="B225" s="38">
        <f>ROUND(N219,2)</f>
        <v>0</v>
      </c>
      <c r="C225" s="19" t="s">
        <v>16</v>
      </c>
    </row>
    <row r="226" spans="1:14" ht="24" customHeight="1" x14ac:dyDescent="0.25">
      <c r="A226" s="37" t="s">
        <v>46</v>
      </c>
      <c r="B226" s="38">
        <f>ROUND(+B222*B225,2)</f>
        <v>0</v>
      </c>
      <c r="C226" s="19" t="s">
        <v>16</v>
      </c>
    </row>
    <row r="227" spans="1:14" ht="24" customHeight="1" x14ac:dyDescent="0.25">
      <c r="A227" s="23" t="s">
        <v>47</v>
      </c>
      <c r="B227" s="13">
        <f>ROUND(B225*B224,2)</f>
        <v>0</v>
      </c>
      <c r="C227" s="19" t="s">
        <v>16</v>
      </c>
    </row>
    <row r="228" spans="1:14" ht="24" customHeight="1" x14ac:dyDescent="0.25"/>
    <row r="229" spans="1:14" ht="24" customHeight="1" x14ac:dyDescent="0.25">
      <c r="A229" s="41" t="s">
        <v>48</v>
      </c>
      <c r="B229" s="42"/>
      <c r="C229" s="42"/>
    </row>
    <row r="230" spans="1:14" ht="24" customHeight="1" x14ac:dyDescent="0.25">
      <c r="A230" s="39" t="s">
        <v>49</v>
      </c>
      <c r="B230" s="12"/>
      <c r="C230" s="40" t="s">
        <v>15</v>
      </c>
    </row>
    <row r="231" spans="1:14" ht="24" customHeight="1" x14ac:dyDescent="0.25">
      <c r="A231" s="23" t="s">
        <v>50</v>
      </c>
      <c r="B231" s="13">
        <f>ROUND(+N211,2)</f>
        <v>0</v>
      </c>
      <c r="C231" s="43" t="s">
        <v>14</v>
      </c>
    </row>
    <row r="232" spans="1:14" ht="24" customHeight="1" x14ac:dyDescent="0.25">
      <c r="A232" s="23" t="s">
        <v>51</v>
      </c>
      <c r="B232" s="13">
        <f>ROUND(+B231-B230,2)</f>
        <v>0</v>
      </c>
      <c r="C232" s="44" t="s">
        <v>16</v>
      </c>
    </row>
    <row r="233" spans="1:14" ht="24" customHeight="1" x14ac:dyDescent="0.25"/>
    <row r="234" spans="1:14" ht="24" customHeight="1" x14ac:dyDescent="0.25">
      <c r="A234" s="41" t="s">
        <v>52</v>
      </c>
      <c r="B234" s="42"/>
      <c r="C234" s="42"/>
    </row>
    <row r="235" spans="1:14" ht="24" customHeight="1" x14ac:dyDescent="0.25">
      <c r="A235" s="23" t="s">
        <v>53</v>
      </c>
      <c r="B235" s="13">
        <f>ROUND(N214,2)</f>
        <v>0</v>
      </c>
      <c r="C235" s="43" t="s">
        <v>14</v>
      </c>
    </row>
    <row r="236" spans="1:14" ht="24" customHeight="1" x14ac:dyDescent="0.25">
      <c r="A236" s="23" t="s">
        <v>54</v>
      </c>
      <c r="B236" s="13">
        <f>ROUND(IFERROR(+N219,0),2)</f>
        <v>0</v>
      </c>
      <c r="C236" s="43" t="s">
        <v>14</v>
      </c>
    </row>
    <row r="237" spans="1:14" ht="24" customHeight="1" x14ac:dyDescent="0.25">
      <c r="A237" s="23" t="s">
        <v>55</v>
      </c>
      <c r="B237" s="45">
        <f>ROUND(IFERROR(+B236/B235,0),14)</f>
        <v>0</v>
      </c>
      <c r="C237" s="44" t="s">
        <v>16</v>
      </c>
    </row>
    <row r="238" spans="1:14" ht="24" customHeight="1" x14ac:dyDescent="0.25">
      <c r="A238" s="23" t="s">
        <v>56</v>
      </c>
      <c r="B238" s="13">
        <f>ROUND(IFERROR(+B231*B237,0),2)</f>
        <v>0</v>
      </c>
      <c r="C238" s="44" t="s">
        <v>16</v>
      </c>
      <c r="D238" s="46"/>
    </row>
    <row r="239" spans="1:14" ht="24" customHeight="1" x14ac:dyDescent="0.25">
      <c r="A239" s="23" t="s">
        <v>57</v>
      </c>
      <c r="B239" s="13">
        <f>ROUND(IFERROR(+B238-B230,0),2)</f>
        <v>0</v>
      </c>
      <c r="C239" s="44" t="s">
        <v>16</v>
      </c>
      <c r="D239" s="46"/>
    </row>
    <row r="240" spans="1:14" ht="24" customHeight="1" x14ac:dyDescent="0.25">
      <c r="A240" s="47"/>
      <c r="B240" s="36"/>
      <c r="C240" s="4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3" ht="24" customHeight="1" x14ac:dyDescent="0.25">
      <c r="A241" s="24" t="s">
        <v>18</v>
      </c>
      <c r="B241" s="25" t="str">
        <f>IF(B239&lt;B227,"Ja","Nej")</f>
        <v>Nej</v>
      </c>
      <c r="C241" s="13">
        <f>ROUND(+B239-B227,2)</f>
        <v>0</v>
      </c>
    </row>
  </sheetData>
  <protectedRanges>
    <protectedRange algorithmName="SHA-512" hashValue="LHBjK0gET6b+sasnojAmhY+4zAMwWhUtZd9MPgL5tJeo0Xl1XVGHencBF06mlUFJ+XtaNeaHvjBHG6O8ViTLZA==" saltValue="FAt74vXGsITEx4Si/PADfg==" spinCount="100000" sqref="A27 B36:C36 A6:A7 B16:M16 B30:N32 N13:N19 N21:N29 N33 A15 A35:C35 A74 B83:C83 B63:M63 B77:N79 N60:N66 N68:N76 N80 A62 A82:C82 A121 B130:C130 B110:M110 B124:N126 N107:N113 N115:N123 N127 A109 A129:C129 A167 B176:C176 B156:M156 B170:N172 N153:N159 N161:N169 N173 A155 A175:C175 A213 B222:C222 B202:M202 B216:N218 N199:N205 N207:N215 N219 A201 A221:C221" name="Område1_7_1_2"/>
    <protectedRange algorithmName="SHA-512" hashValue="vPIQHRvAu+XBXk1g+ueYkC3zJWg7LIjl9chRPi55N+UxnqOU4hgM7Hmz4VlseKlDbB3A1sdAbpEryZ9GRnRntA==" saltValue="7n80hhE+7oyN5PexkFFuHg==" spinCount="100000" sqref="A38:C38 B37 A85:C85 B84 A132:C132 B131 A178:C178 B177 A224:C224 B223" name="Område1_1_1_1_1"/>
    <protectedRange algorithmName="SHA-512" hashValue="vPIQHRvAu+XBXk1g+ueYkC3zJWg7LIjl9chRPi55N+UxnqOU4hgM7Hmz4VlseKlDbB3A1sdAbpEryZ9GRnRntA==" saltValue="7n80hhE+7oyN5PexkFFuHg==" spinCount="100000" sqref="A28 A75 A122 A168 A214" name="Område1_4_1_1_1"/>
    <protectedRange algorithmName="SHA-512" hashValue="vPIQHRvAu+XBXk1g+ueYkC3zJWg7LIjl9chRPi55N+UxnqOU4hgM7Hmz4VlseKlDbB3A1sdAbpEryZ9GRnRntA==" saltValue="7n80hhE+7oyN5PexkFFuHg==" spinCount="100000" sqref="B39:C41 C37 C44 B86:C88 C84 C91 B133:C135 C131 C138 B179:C181 C177 C184 B225:C227 C223 C230" name="Område1_6_1_1_1"/>
    <protectedRange algorithmName="SHA-512" hashValue="vPIQHRvAu+XBXk1g+ueYkC3zJWg7LIjl9chRPi55N+UxnqOU4hgM7Hmz4VlseKlDbB3A1sdAbpEryZ9GRnRntA==" saltValue="7n80hhE+7oyN5PexkFFuHg==" spinCount="100000" sqref="A39:A40 A86:A87 A133:A134 A179:A180 A225:A226" name="Område1_9_1_1_1"/>
    <protectedRange algorithmName="SHA-512" hashValue="vPIQHRvAu+XBXk1g+ueYkC3zJWg7LIjl9chRPi55N+UxnqOU4hgM7Hmz4VlseKlDbB3A1sdAbpEryZ9GRnRntA==" saltValue="7n80hhE+7oyN5PexkFFuHg==" spinCount="100000" sqref="A21 A68 A115 A161 A207" name="Område1_10_1_1"/>
    <protectedRange algorithmName="SHA-512" hashValue="vPIQHRvAu+XBXk1g+ueYkC3zJWg7LIjl9chRPi55N+UxnqOU4hgM7Hmz4VlseKlDbB3A1sdAbpEryZ9GRnRntA==" saltValue="7n80hhE+7oyN5PexkFFuHg==" spinCount="100000" sqref="A13:A14 A60:A61 A107:A108 A153:A154 A199:A200" name="Område1_11_1_1_1"/>
    <protectedRange algorithmName="SHA-512" hashValue="vPIQHRvAu+XBXk1g+ueYkC3zJWg7LIjl9chRPi55N+UxnqOU4hgM7Hmz4VlseKlDbB3A1sdAbpEryZ9GRnRntA==" saltValue="7n80hhE+7oyN5PexkFFuHg==" spinCount="100000" sqref="A16 A63 A110 A156 A202" name="Område1_12_1_1_1"/>
    <protectedRange algorithmName="SHA-512" hashValue="vPIQHRvAu+XBXk1g+ueYkC3zJWg7LIjl9chRPi55N+UxnqOU4hgM7Hmz4VlseKlDbB3A1sdAbpEryZ9GRnRntA==" saltValue="7n80hhE+7oyN5PexkFFuHg==" spinCount="100000" sqref="A41 A88 A135 A181 A227" name="Område1_13_1_1_1"/>
    <protectedRange algorithmName="SHA-512" hashValue="LHBjK0gET6b+sasnojAmhY+4zAMwWhUtZd9MPgL5tJeo0Xl1XVGHencBF06mlUFJ+XtaNeaHvjBHG6O8ViTLZA==" saltValue="FAt74vXGsITEx4Si/PADfg==" spinCount="100000" sqref="A25:M25 O25:XFD25 O72:XFD72 O119:XFD119 O165:XFD165 O211:XFD211 A72:M72 A119:M119 A165:M165 A211:M211" name="Område1_7_6_1"/>
    <protectedRange algorithmName="SHA-512" hashValue="vPIQHRvAu+XBXk1g+ueYkC3zJWg7LIjl9chRPi55N+UxnqOU4hgM7Hmz4VlseKlDbB3A1sdAbpEryZ9GRnRntA==" saltValue="7n80hhE+7oyN5PexkFFuHg==" spinCount="100000" sqref="A8" name="Område1_3_1_1_1"/>
    <protectedRange algorithmName="SHA-512" hashValue="vPIQHRvAu+XBXk1g+ueYkC3zJWg7LIjl9chRPi55N+UxnqOU4hgM7Hmz4VlseKlDbB3A1sdAbpEryZ9GRnRntA==" saltValue="7n80hhE+7oyN5PexkFFuHg==" spinCount="100000" sqref="C45:C46 C49:C54 C235:C240 C231:C232 C189:C194 C185:C186 C92:C93 C96:C101 C139:C140 C143:C148" name="Område1_2_3_1_1_1"/>
    <protectedRange algorithmName="SHA-512" hashValue="LHBjK0gET6b+sasnojAmhY+4zAMwWhUtZd9MPgL5tJeo0Xl1XVGHencBF06mlUFJ+XtaNeaHvjBHG6O8ViTLZA==" saltValue="FAt74vXGsITEx4Si/PADfg==" spinCount="100000" sqref="A36 A83 A130 A176 A222" name="Område1_7_1_1_1"/>
    <protectedRange algorithmName="SHA-512" hashValue="LHBjK0gET6b+sasnojAmhY+4zAMwWhUtZd9MPgL5tJeo0Xl1XVGHencBF06mlUFJ+XtaNeaHvjBHG6O8ViTLZA==" saltValue="FAt74vXGsITEx4Si/PADfg==" spinCount="100000" sqref="A30:A32 A77:A79 A124:A126 A170:A172 A216:A218" name="Område1_7_9_1"/>
  </protectedRanges>
  <mergeCells count="3">
    <mergeCell ref="B6:C6"/>
    <mergeCell ref="B7:C7"/>
    <mergeCell ref="B8:C8"/>
  </mergeCells>
  <conditionalFormatting sqref="B41">
    <cfRule type="cellIs" dxfId="24" priority="25" operator="lessThan">
      <formula>0</formula>
    </cfRule>
  </conditionalFormatting>
  <conditionalFormatting sqref="B46">
    <cfRule type="cellIs" dxfId="23" priority="24" operator="lessThan">
      <formula>0</formula>
    </cfRule>
  </conditionalFormatting>
  <conditionalFormatting sqref="B54">
    <cfRule type="cellIs" dxfId="22" priority="23" operator="lessThan">
      <formula>0</formula>
    </cfRule>
  </conditionalFormatting>
  <conditionalFormatting sqref="B53">
    <cfRule type="cellIs" dxfId="21" priority="22" operator="lessThan">
      <formula>0</formula>
    </cfRule>
  </conditionalFormatting>
  <conditionalFormatting sqref="C55">
    <cfRule type="cellIs" dxfId="20" priority="21" operator="lessThan">
      <formula>0</formula>
    </cfRule>
  </conditionalFormatting>
  <conditionalFormatting sqref="B88">
    <cfRule type="cellIs" dxfId="19" priority="20" operator="lessThan">
      <formula>0</formula>
    </cfRule>
  </conditionalFormatting>
  <conditionalFormatting sqref="B93">
    <cfRule type="cellIs" dxfId="18" priority="19" operator="lessThan">
      <formula>0</formula>
    </cfRule>
  </conditionalFormatting>
  <conditionalFormatting sqref="B100">
    <cfRule type="cellIs" dxfId="17" priority="17" operator="lessThan">
      <formula>0</formula>
    </cfRule>
  </conditionalFormatting>
  <conditionalFormatting sqref="B101">
    <cfRule type="cellIs" dxfId="16" priority="18" operator="lessThan">
      <formula>0</formula>
    </cfRule>
  </conditionalFormatting>
  <conditionalFormatting sqref="C102">
    <cfRule type="cellIs" dxfId="15" priority="16" operator="lessThan">
      <formula>0</formula>
    </cfRule>
  </conditionalFormatting>
  <conditionalFormatting sqref="B135">
    <cfRule type="cellIs" dxfId="14" priority="15" operator="lessThan">
      <formula>0</formula>
    </cfRule>
  </conditionalFormatting>
  <conditionalFormatting sqref="B140">
    <cfRule type="cellIs" dxfId="13" priority="14" operator="lessThan">
      <formula>0</formula>
    </cfRule>
  </conditionalFormatting>
  <conditionalFormatting sqref="B148">
    <cfRule type="cellIs" dxfId="12" priority="13" operator="lessThan">
      <formula>0</formula>
    </cfRule>
  </conditionalFormatting>
  <conditionalFormatting sqref="B147">
    <cfRule type="cellIs" dxfId="11" priority="12" operator="lessThan">
      <formula>0</formula>
    </cfRule>
  </conditionalFormatting>
  <conditionalFormatting sqref="C149">
    <cfRule type="cellIs" dxfId="10" priority="11" operator="lessThan">
      <formula>0</formula>
    </cfRule>
  </conditionalFormatting>
  <conditionalFormatting sqref="B181">
    <cfRule type="cellIs" dxfId="9" priority="10" operator="lessThan">
      <formula>0</formula>
    </cfRule>
  </conditionalFormatting>
  <conditionalFormatting sqref="B186">
    <cfRule type="cellIs" dxfId="8" priority="9" operator="lessThan">
      <formula>0</formula>
    </cfRule>
  </conditionalFormatting>
  <conditionalFormatting sqref="B194">
    <cfRule type="cellIs" dxfId="7" priority="8" operator="lessThan">
      <formula>0</formula>
    </cfRule>
  </conditionalFormatting>
  <conditionalFormatting sqref="B193">
    <cfRule type="cellIs" dxfId="6" priority="7" operator="lessThan">
      <formula>0</formula>
    </cfRule>
  </conditionalFormatting>
  <conditionalFormatting sqref="C195">
    <cfRule type="cellIs" dxfId="5" priority="6" operator="lessThan">
      <formula>0</formula>
    </cfRule>
  </conditionalFormatting>
  <conditionalFormatting sqref="B227">
    <cfRule type="cellIs" dxfId="4" priority="5" operator="lessThan">
      <formula>0</formula>
    </cfRule>
  </conditionalFormatting>
  <conditionalFormatting sqref="B232">
    <cfRule type="cellIs" dxfId="3" priority="4" operator="lessThan">
      <formula>0</formula>
    </cfRule>
  </conditionalFormatting>
  <conditionalFormatting sqref="B240">
    <cfRule type="cellIs" dxfId="2" priority="3" operator="lessThan">
      <formula>0</formula>
    </cfRule>
  </conditionalFormatting>
  <conditionalFormatting sqref="B239">
    <cfRule type="cellIs" dxfId="1" priority="2" operator="lessThan">
      <formula>0</formula>
    </cfRule>
  </conditionalFormatting>
  <conditionalFormatting sqref="C24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LØNBEREGNING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Udbetalingstjeklisten</dc:title>
  <dc:creator>Zorica Zecevic (NaturErhvervstyrelsen)</dc:creator>
  <cp:keywords>EHFF</cp:keywords>
  <cp:lastModifiedBy>Bolette Madsen</cp:lastModifiedBy>
  <cp:lastPrinted>2019-04-26T08:48:37Z</cp:lastPrinted>
  <dcterms:created xsi:type="dcterms:W3CDTF">2014-10-27T08:04:02Z</dcterms:created>
  <dcterms:modified xsi:type="dcterms:W3CDTF">2024-11-12T15:17:25Z</dcterms:modified>
</cp:coreProperties>
</file>